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7300" windowHeight="14220" activeTab="0"/>
  </bookViews>
  <sheets>
    <sheet name="Splnili" sheetId="1" r:id="rId1"/>
    <sheet name="Nesplnili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<sst xmlns="http://schemas.openxmlformats.org/spreadsheetml/2006/main" count="22" uniqueCount="20">
  <si>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Celková cena bez DPH</t>
  </si>
  <si>
    <t>Výsledek</t>
  </si>
  <si>
    <t>Pořadí</t>
  </si>
  <si>
    <t>celkem</t>
  </si>
  <si>
    <t>Velikost RAM</t>
  </si>
  <si>
    <t>GB/core</t>
  </si>
  <si>
    <t>result/node</t>
  </si>
  <si>
    <t>body</t>
  </si>
  <si>
    <t>ks</t>
  </si>
  <si>
    <t>cores/node</t>
  </si>
  <si>
    <t>GB/node</t>
  </si>
  <si>
    <t>Výpočetní výkon řešení SPECfp_rate2006</t>
  </si>
  <si>
    <t>1.</t>
  </si>
  <si>
    <t>2.</t>
  </si>
  <si>
    <t>Dodavatel</t>
  </si>
  <si>
    <t>Poř. číslo</t>
  </si>
  <si>
    <t>Bussiness Communication s.r.o.</t>
  </si>
  <si>
    <t>Losan s.r.o.</t>
  </si>
  <si>
    <t>cena</t>
  </si>
  <si>
    <t>Hodnotící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</si>
</sst>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\ [$Kč-405]_-;\-* #,##0\ [$Kč-405]_-;_-* &quot;-&quot;??\ [$Kč-405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165" fontId="0" fillId="0" borderId="1" xfId="20" applyNumberFormat="1" applyFont="1" applyBorder="1"/>
    <xf numFmtId="2" fontId="3" fillId="0" borderId="2" xfId="0" applyNumberFormat="1" applyFont="1" applyBorder="1"/>
    <xf numFmtId="0" fontId="0" fillId="0" borderId="1" xfId="0" applyBorder="1"/>
    <xf numFmtId="0" fontId="0" fillId="0" borderId="3" xfId="0" applyBorder="1"/>
    <xf numFmtId="164" fontId="0" fillId="0" borderId="3" xfId="0" applyNumberFormat="1" applyBorder="1"/>
    <xf numFmtId="2" fontId="3" fillId="0" borderId="4" xfId="0" applyNumberFormat="1" applyFont="1" applyBorder="1"/>
    <xf numFmtId="165" fontId="0" fillId="0" borderId="5" xfId="20" applyNumberFormat="1" applyFont="1" applyBorder="1"/>
    <xf numFmtId="2" fontId="3" fillId="0" borderId="6" xfId="0" applyNumberFormat="1" applyFont="1" applyBorder="1"/>
    <xf numFmtId="0" fontId="0" fillId="0" borderId="5" xfId="0" applyFill="1" applyBorder="1"/>
    <xf numFmtId="0" fontId="0" fillId="0" borderId="7" xfId="0" applyFill="1" applyBorder="1"/>
    <xf numFmtId="0" fontId="0" fillId="0" borderId="7" xfId="0" applyBorder="1"/>
    <xf numFmtId="0" fontId="0" fillId="0" borderId="5" xfId="0" applyBorder="1"/>
    <xf numFmtId="164" fontId="0" fillId="0" borderId="7" xfId="0" applyNumberFormat="1" applyBorder="1"/>
    <xf numFmtId="2" fontId="3" fillId="0" borderId="8" xfId="0" applyNumberFormat="1" applyFont="1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6" xfId="0" applyBorder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theme="4" tint="0.5999600291252136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95250</xdr:rowOff>
    </xdr:from>
    <xdr:to>
      <xdr:col>13</xdr:col>
      <xdr:colOff>171450</xdr:colOff>
      <xdr:row>3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95250"/>
          <a:ext cx="184785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9"/>
  <sheetViews>
    <sheetView tabSelected="1" zoomScale="145" zoomScaleNormal="145" workbookViewId="0" topLeftCell="A1">
      <selection activeCell="B10" sqref="B10"/>
    </sheetView>
  </sheetViews>
  <sheetFormatPr defaultColWidth="9.140625" defaultRowHeight="15"/>
  <cols>
    <col min="1" max="1" width="4.8515625" style="0" bestFit="1" customWidth="1"/>
    <col min="2" max="2" width="24.140625" style="0" bestFit="1" customWidth="1"/>
    <col min="3" max="3" width="15.8515625" style="0" bestFit="1" customWidth="1"/>
    <col min="4" max="4" width="5.7109375" style="0" bestFit="1" customWidth="1"/>
    <col min="5" max="5" width="2.8515625" style="0" bestFit="1" customWidth="1"/>
    <col min="6" max="6" width="11.57421875" style="0" bestFit="1" customWidth="1"/>
    <col min="7" max="7" width="7.421875" style="0" bestFit="1" customWidth="1"/>
    <col min="8" max="8" width="5.7109375" style="0" bestFit="1" customWidth="1"/>
    <col min="9" max="9" width="8.8515625" style="0" bestFit="1" customWidth="1"/>
    <col min="10" max="10" width="11.140625" style="0" bestFit="1" customWidth="1"/>
    <col min="11" max="11" width="8.140625" style="0" bestFit="1" customWidth="1"/>
    <col min="12" max="12" width="5.7109375" style="0" bestFit="1" customWidth="1"/>
    <col min="14" max="14" width="8.140625" style="0" bestFit="1" customWidth="1"/>
  </cols>
  <sheetData>
    <row r="4" spans="3:9" ht="15">
      <c r="C4" s="29" t="s">
        <v>19</v>
      </c>
      <c r="D4" s="29"/>
      <c r="E4" s="29"/>
      <c r="F4" s="29"/>
      <c r="G4" s="29"/>
      <c r="H4" s="29"/>
      <c r="I4" s="29"/>
    </row>
    <row r="5" ht="15.75" thickBot="1"/>
    <row r="6" spans="1:14" s="1" customFormat="1" ht="30.75" customHeight="1">
      <c r="A6" s="23" t="s">
        <v>15</v>
      </c>
      <c r="B6" s="23" t="s">
        <v>14</v>
      </c>
      <c r="C6" s="27" t="s">
        <v>0</v>
      </c>
      <c r="D6" s="27"/>
      <c r="E6" s="27" t="s">
        <v>11</v>
      </c>
      <c r="F6" s="27"/>
      <c r="G6" s="27"/>
      <c r="H6" s="27"/>
      <c r="I6" s="27" t="s">
        <v>4</v>
      </c>
      <c r="J6" s="27"/>
      <c r="K6" s="27"/>
      <c r="L6" s="27"/>
      <c r="M6" s="25" t="s">
        <v>1</v>
      </c>
      <c r="N6" s="25" t="s">
        <v>2</v>
      </c>
    </row>
    <row r="7" spans="1:14" ht="15.75" thickBot="1">
      <c r="A7" s="24"/>
      <c r="B7" s="24"/>
      <c r="C7" s="22" t="s">
        <v>18</v>
      </c>
      <c r="D7" s="22" t="s">
        <v>7</v>
      </c>
      <c r="E7" s="22" t="s">
        <v>8</v>
      </c>
      <c r="F7" s="22" t="s">
        <v>6</v>
      </c>
      <c r="G7" s="22" t="s">
        <v>3</v>
      </c>
      <c r="H7" s="22" t="s">
        <v>7</v>
      </c>
      <c r="I7" s="22" t="s">
        <v>10</v>
      </c>
      <c r="J7" s="22" t="s">
        <v>9</v>
      </c>
      <c r="K7" s="22" t="s">
        <v>5</v>
      </c>
      <c r="L7" s="22" t="s">
        <v>7</v>
      </c>
      <c r="M7" s="28"/>
      <c r="N7" s="26"/>
    </row>
    <row r="8" spans="1:14" ht="15">
      <c r="A8" s="17" t="s">
        <v>12</v>
      </c>
      <c r="B8" s="18" t="s">
        <v>16</v>
      </c>
      <c r="C8" s="2">
        <v>1326000</v>
      </c>
      <c r="D8" s="3">
        <f>50*MIN($C$8:$C$9)/C8</f>
        <v>50</v>
      </c>
      <c r="E8" s="4">
        <v>7</v>
      </c>
      <c r="F8" s="5">
        <v>814</v>
      </c>
      <c r="G8" s="5">
        <f aca="true" t="shared" si="0" ref="G8:G9">IF(F8&lt;810,0,IF(E8&lt;7,0,F8*E8))</f>
        <v>5698</v>
      </c>
      <c r="H8" s="3">
        <f>35*G8/MAX($G$8:$G$9)</f>
        <v>34.5752427184466</v>
      </c>
      <c r="I8" s="4">
        <f>8*16</f>
        <v>128</v>
      </c>
      <c r="J8" s="5">
        <v>28</v>
      </c>
      <c r="K8" s="6">
        <f>I8/J8</f>
        <v>4.571428571428571</v>
      </c>
      <c r="L8" s="3">
        <f>15*K8/MAX($K$8:$K$9)</f>
        <v>15</v>
      </c>
      <c r="M8" s="7">
        <f>IF(F8&lt;810,0,IF(E8&lt;7,0,D8+H8+L8))</f>
        <v>99.5752427184466</v>
      </c>
      <c r="N8" s="20"/>
    </row>
    <row r="9" spans="1:14" ht="15.75" thickBot="1">
      <c r="A9" s="16" t="s">
        <v>13</v>
      </c>
      <c r="B9" s="19" t="s">
        <v>17</v>
      </c>
      <c r="C9" s="8">
        <f>1448707+72265+36162</f>
        <v>1557134</v>
      </c>
      <c r="D9" s="9">
        <f>50*MIN($C$8:$C$9)/C9</f>
        <v>42.57822383943835</v>
      </c>
      <c r="E9" s="10">
        <v>7</v>
      </c>
      <c r="F9" s="11">
        <v>824</v>
      </c>
      <c r="G9" s="12">
        <f t="shared" si="0"/>
        <v>5768</v>
      </c>
      <c r="H9" s="9">
        <f>35*G9/MAX($G$8:$G$9)</f>
        <v>35</v>
      </c>
      <c r="I9" s="13">
        <f>8*16</f>
        <v>128</v>
      </c>
      <c r="J9" s="12">
        <v>28</v>
      </c>
      <c r="K9" s="14">
        <f aca="true" t="shared" si="1" ref="K9">I9/J9</f>
        <v>4.571428571428571</v>
      </c>
      <c r="L9" s="9">
        <f>15*K9/MAX($K$8:$K$9)</f>
        <v>15</v>
      </c>
      <c r="M9" s="15">
        <f>IF(F9&lt;810,0,IF(E9&lt;7,0,D9+H9+L9))</f>
        <v>92.57822383943835</v>
      </c>
      <c r="N9" s="21"/>
    </row>
  </sheetData>
  <mergeCells count="8">
    <mergeCell ref="C4:I4"/>
    <mergeCell ref="A6:A7"/>
    <mergeCell ref="B6:B7"/>
    <mergeCell ref="N6:N7"/>
    <mergeCell ref="C6:D6"/>
    <mergeCell ref="E6:H6"/>
    <mergeCell ref="I6:L6"/>
    <mergeCell ref="M6:M7"/>
  </mergeCells>
  <conditionalFormatting sqref="N8:N9">
    <cfRule type="cellIs" priority="3" dxfId="2" operator="equal">
      <formula>1</formula>
    </cfRule>
  </conditionalFormatting>
  <conditionalFormatting sqref="F8:F9">
    <cfRule type="cellIs" priority="2" dxfId="0" operator="lessThan">
      <formula>810</formula>
    </cfRule>
  </conditionalFormatting>
  <conditionalFormatting sqref="E8:E9">
    <cfRule type="cellIs" priority="1" dxfId="0" operator="lessThan">
      <formula>7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drozdovak</cp:lastModifiedBy>
  <dcterms:created xsi:type="dcterms:W3CDTF">2013-04-05T04:50:11Z</dcterms:created>
  <dcterms:modified xsi:type="dcterms:W3CDTF">2014-11-24T12:45:27Z</dcterms:modified>
  <cp:category/>
  <cp:version/>
  <cp:contentType/>
  <cp:contentStatus/>
</cp:coreProperties>
</file>