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3860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'List1'!$A$23:$C$31</definedName>
  </definedNames>
  <calcPr calcId="145621"/>
</workbook>
</file>

<file path=xl/sharedStrings.xml><?xml version="1.0" encoding="utf-8"?>
<sst xmlns="http://schemas.openxmlformats.org/spreadsheetml/2006/main" count="105" uniqueCount="69">
  <si>
    <t xml:space="preserve">Příloha č.1  Podrobná specifikace položek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</si>
  <si>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</si>
  <si>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</si>
  <si>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</si>
  <si>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</si>
  <si>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</si>
  <si>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</si>
  <si>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</si>
  <si>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</si>
  <si>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</si>
  <si>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</si>
  <si>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</si>
  <si>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1A</t>
  </si>
  <si>
    <t>2A</t>
  </si>
  <si>
    <t>Switch</t>
  </si>
  <si>
    <t>2B</t>
  </si>
  <si>
    <t>skřín RACK</t>
  </si>
  <si>
    <t>Příloha č.1  Podrobná specifikace: „High-Performance Computing cluster"</t>
  </si>
  <si>
    <t>Univerzita Jana Evanglisty Purkyně v Ústí nad Labem</t>
  </si>
  <si>
    <t>Pasteurova 3544/1, 400 96  Ústí nad Labem</t>
  </si>
  <si>
    <t>CZ44555601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</si>
  <si>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</si>
  <si>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</si>
  <si>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</si>
  <si>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</si>
  <si>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DPH</t>
  </si>
  <si>
    <t>Nabízený produkt (produktové číslo)</t>
  </si>
  <si>
    <t>Nabídková cena včetně DPH</t>
  </si>
  <si>
    <t>Minimální konfigurace:</t>
  </si>
  <si>
    <t>výkon nodu dle http://www.spec.org</t>
  </si>
  <si>
    <t>RAM:</t>
  </si>
  <si>
    <t>HDD 1:</t>
  </si>
  <si>
    <t>HDD 2:</t>
  </si>
  <si>
    <t>min. 200 GB SSD</t>
  </si>
  <si>
    <t>GPU 1:</t>
  </si>
  <si>
    <t>GPU 2:</t>
  </si>
  <si>
    <t>Záruka:</t>
  </si>
  <si>
    <t>minimálně 5 let</t>
  </si>
  <si>
    <t>Oprava:</t>
  </si>
  <si>
    <t>další pracovní den u zákazníka po nahlášení závady</t>
  </si>
  <si>
    <t>Minimální počet kusů:</t>
  </si>
  <si>
    <t>1 GbE port</t>
  </si>
  <si>
    <t>Výška</t>
  </si>
  <si>
    <t>PDU se software management</t>
  </si>
  <si>
    <t>Zde prosim o doplneni</t>
  </si>
  <si>
    <t>LAN:</t>
  </si>
  <si>
    <t>min. 4x Gbit LAN</t>
  </si>
  <si>
    <t>Zdroj:</t>
  </si>
  <si>
    <t>dostatečný pro bezproblémový chod plně osazeného nodu</t>
  </si>
  <si>
    <t>Výpočetní node</t>
  </si>
  <si>
    <t>min. 24, včetně kabelů min 2 metry</t>
  </si>
  <si>
    <t>min.42U</t>
  </si>
  <si>
    <t>2xCPU, min. result 1100 v SPECint_rate2006,  810 v SPECfp_rate2006</t>
  </si>
  <si>
    <t>CPU max TDP:</t>
  </si>
  <si>
    <t xml:space="preserve"> </t>
  </si>
  <si>
    <t>Management:</t>
  </si>
  <si>
    <t>volná x16 PCIe pozice s možností osazení GPU s max. 300W, o dvojnásobné šířce, vybavený veškerou přípravou pro osazením GPU</t>
  </si>
  <si>
    <t>min. 16 GB v duálním režimu s podporou zavádění</t>
  </si>
  <si>
    <t>min. 2 (kompatibilní s Intel X520 DP 10Gb DA/SFP+), včetně 2x kabelů SFP+ min. 2 m</t>
  </si>
  <si>
    <t>min. 2ks Rack PDU 32A 230V, s min. 20xC13 a 4xC19</t>
  </si>
  <si>
    <t>min. 120 Mpps</t>
  </si>
  <si>
    <t>Propustnost</t>
  </si>
  <si>
    <t>Min. 10 GbE uplink</t>
  </si>
  <si>
    <t>Rychlost</t>
  </si>
  <si>
    <t>min. 80 Gbps</t>
  </si>
  <si>
    <t>nezávislý na operačním systému poskytující funkce: dedikované uložiště min. 16GB, virtuální grafickou konzoli, připojení virtuálních médií (alespoň  DVD, ISO), sledování HW senzorů. Vzdálená konzole musí být spustitelná ze standardních webových prohlížečů desktopových OS</t>
  </si>
  <si>
    <t>min. 8x 16 GB DDR4 min. 2133 MHz</t>
  </si>
  <si>
    <t>součet TDP všech procesorů nodů max. 250W</t>
  </si>
  <si>
    <t>min. 7ks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</si>
</sst>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</cellStyleXfs>
  <cellXfs count="85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4" fontId="2" fillId="3" borderId="7" xfId="20" applyFont="1" applyFill="1" applyBorder="1" applyAlignment="1">
      <alignment vertical="top" wrapText="1"/>
    </xf>
    <xf numFmtId="44" fontId="2" fillId="3" borderId="6" xfId="2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5" fillId="4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6" borderId="18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2" fillId="6" borderId="2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7" borderId="25" xfId="0" applyFont="1" applyFill="1" applyBorder="1" applyAlignment="1">
      <alignment horizontal="left" vertical="top" wrapText="1"/>
    </xf>
    <xf numFmtId="0" fontId="3" fillId="7" borderId="26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5581650</xdr:colOff>
      <xdr:row>6</xdr:row>
      <xdr:rowOff>47625</xdr:rowOff>
    </xdr:to>
    <xdr:pic>
      <xdr:nvPicPr>
        <xdr:cNvPr id="108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0" y="133350"/>
          <a:ext cx="7658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71"/>
  <sheetViews>
    <sheetView tabSelected="1" zoomScale="91" zoomScaleNormal="91" workbookViewId="0" topLeftCell="A9">
      <selection activeCell="B37" sqref="B37:C37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103.8515625" style="0" bestFit="1" customWidth="1"/>
    <col min="4" max="4" width="28.421875" style="0" customWidth="1"/>
    <col min="5" max="5" width="17.00390625" style="0" customWidth="1"/>
    <col min="7" max="7" width="16.421875" style="0" customWidth="1"/>
  </cols>
  <sheetData>
    <row r="8" spans="1:3" ht="15.75" thickBot="1">
      <c r="A8" s="79" t="s">
        <v>0</v>
      </c>
      <c r="B8" s="79"/>
      <c r="C8" s="79"/>
    </row>
    <row r="9" spans="1:3" ht="15">
      <c r="A9" s="81" t="s">
        <v>1</v>
      </c>
      <c r="B9" s="82"/>
      <c r="C9" s="6"/>
    </row>
    <row r="10" spans="1:3" ht="15">
      <c r="A10" s="5" t="s">
        <v>2</v>
      </c>
      <c r="B10" s="4"/>
      <c r="C10" s="7"/>
    </row>
    <row r="11" spans="1:3" ht="15">
      <c r="A11" s="83" t="s">
        <v>3</v>
      </c>
      <c r="B11" s="80"/>
      <c r="C11" s="7"/>
    </row>
    <row r="12" spans="1:3" ht="15">
      <c r="A12" s="84" t="s">
        <v>4</v>
      </c>
      <c r="B12" s="84"/>
      <c r="C12" s="24"/>
    </row>
    <row r="13" spans="1:3" ht="15">
      <c r="A13" s="84" t="s">
        <v>5</v>
      </c>
      <c r="B13" s="84"/>
      <c r="C13" s="24"/>
    </row>
    <row r="14" spans="1:3" ht="15">
      <c r="A14" s="80" t="s">
        <v>6</v>
      </c>
      <c r="B14" s="80"/>
      <c r="C14" s="24"/>
    </row>
    <row r="15" spans="1:3" ht="15">
      <c r="A15" s="80" t="s">
        <v>7</v>
      </c>
      <c r="B15" s="80"/>
      <c r="C15" s="24"/>
    </row>
    <row r="16" spans="1:3" ht="15.75" thickBot="1">
      <c r="A16" s="80" t="s">
        <v>8</v>
      </c>
      <c r="B16" s="80"/>
      <c r="C16" s="24"/>
    </row>
    <row r="17" spans="1:3" ht="15">
      <c r="A17" s="25" t="s">
        <v>9</v>
      </c>
      <c r="B17" s="25" t="s">
        <v>10</v>
      </c>
      <c r="C17" s="25" t="s">
        <v>11</v>
      </c>
    </row>
    <row r="18" spans="1:3" ht="15">
      <c r="A18" s="25" t="s">
        <v>12</v>
      </c>
      <c r="B18" s="22" t="s">
        <v>49</v>
      </c>
      <c r="C18" s="26" t="s">
        <v>68</v>
      </c>
    </row>
    <row r="19" spans="1:3" ht="15">
      <c r="A19" s="25" t="s">
        <v>13</v>
      </c>
      <c r="B19" s="22" t="s">
        <v>14</v>
      </c>
      <c r="C19" s="25">
        <v>1</v>
      </c>
    </row>
    <row r="20" spans="1:3" ht="15">
      <c r="A20" s="26" t="s">
        <v>15</v>
      </c>
      <c r="B20" s="27" t="s">
        <v>16</v>
      </c>
      <c r="C20" s="25">
        <v>1</v>
      </c>
    </row>
    <row r="23" spans="1:5" ht="15">
      <c r="A23" s="79" t="s">
        <v>17</v>
      </c>
      <c r="B23" s="79"/>
      <c r="C23" s="79"/>
      <c r="D23" s="1"/>
      <c r="E23" s="1"/>
    </row>
    <row r="24" spans="1:4" ht="15" customHeight="1" hidden="1">
      <c r="A24" s="72" t="s">
        <v>1</v>
      </c>
      <c r="B24" s="73"/>
      <c r="C24" s="6" t="s">
        <v>18</v>
      </c>
      <c r="D24" s="2"/>
    </row>
    <row r="25" spans="1:4" ht="15" customHeight="1" hidden="1">
      <c r="A25" s="5" t="s">
        <v>2</v>
      </c>
      <c r="B25" s="4"/>
      <c r="C25" s="7"/>
      <c r="D25" s="3"/>
    </row>
    <row r="26" spans="1:4" ht="15" customHeight="1" hidden="1">
      <c r="A26" s="74" t="s">
        <v>3</v>
      </c>
      <c r="B26" s="75"/>
      <c r="C26" s="7"/>
      <c r="D26" s="2"/>
    </row>
    <row r="27" spans="1:4" ht="15" customHeight="1" hidden="1">
      <c r="A27" s="70" t="s">
        <v>4</v>
      </c>
      <c r="B27" s="71"/>
      <c r="C27" s="7" t="s">
        <v>19</v>
      </c>
      <c r="D27" s="3"/>
    </row>
    <row r="28" spans="1:4" ht="15" customHeight="1" hidden="1">
      <c r="A28" s="70" t="s">
        <v>5</v>
      </c>
      <c r="B28" s="71"/>
      <c r="C28" s="7"/>
      <c r="D28" s="3"/>
    </row>
    <row r="29" spans="1:4" ht="15" customHeight="1" hidden="1">
      <c r="A29" s="74" t="s">
        <v>6</v>
      </c>
      <c r="B29" s="75"/>
      <c r="C29" s="7"/>
      <c r="D29" s="2"/>
    </row>
    <row r="30" spans="1:4" ht="15" customHeight="1" hidden="1">
      <c r="A30" s="74" t="s">
        <v>7</v>
      </c>
      <c r="B30" s="75"/>
      <c r="C30" s="7">
        <v>44555601</v>
      </c>
      <c r="D30" s="2"/>
    </row>
    <row r="31" spans="1:4" ht="15.75" customHeight="1" hidden="1" thickBot="1">
      <c r="A31" s="76" t="s">
        <v>8</v>
      </c>
      <c r="B31" s="77"/>
      <c r="C31" s="8" t="s">
        <v>20</v>
      </c>
      <c r="D31" s="2"/>
    </row>
    <row r="32" ht="15.75" thickBot="1"/>
    <row r="33" spans="1:6" ht="15.75" thickBot="1">
      <c r="A33" s="50" t="s">
        <v>21</v>
      </c>
      <c r="B33" s="51"/>
      <c r="C33" s="51"/>
      <c r="D33" s="51"/>
      <c r="E33" s="52"/>
      <c r="F33" s="10"/>
    </row>
    <row r="34" spans="1:7" ht="15.75" thickBot="1">
      <c r="A34" s="20"/>
      <c r="B34" s="48" t="s">
        <v>22</v>
      </c>
      <c r="C34" s="49"/>
      <c r="D34" s="14" t="s">
        <v>23</v>
      </c>
      <c r="E34" s="15"/>
      <c r="F34" s="78"/>
      <c r="G34" s="69"/>
    </row>
    <row r="35" spans="1:7" ht="15.75" thickBot="1">
      <c r="A35" s="20" t="str">
        <f>A18</f>
        <v>1A</v>
      </c>
      <c r="B35" s="48" t="str">
        <f>B18</f>
        <v>Výpočetní node</v>
      </c>
      <c r="C35" s="49"/>
      <c r="D35" s="12" t="s">
        <v>24</v>
      </c>
      <c r="E35" s="16">
        <f>E34</f>
        <v>0</v>
      </c>
      <c r="F35" s="78"/>
      <c r="G35" s="69"/>
    </row>
    <row r="36" spans="1:5" ht="15.75" thickBot="1">
      <c r="A36" s="18" t="s">
        <v>40</v>
      </c>
      <c r="B36" s="46" t="str">
        <f>C18</f>
        <v>min. 7ks</v>
      </c>
      <c r="C36" s="47"/>
      <c r="D36" s="12" t="s">
        <v>25</v>
      </c>
      <c r="E36" s="16">
        <f>E35*0.21</f>
        <v>0</v>
      </c>
    </row>
    <row r="37" spans="1:5" ht="26.25" thickBot="1">
      <c r="A37" s="17" t="s">
        <v>26</v>
      </c>
      <c r="B37" s="53"/>
      <c r="C37" s="54"/>
      <c r="D37" s="12" t="s">
        <v>27</v>
      </c>
      <c r="E37" s="16">
        <f>E35*1.21</f>
        <v>0</v>
      </c>
    </row>
    <row r="38" spans="1:5" ht="26.25" thickBot="1">
      <c r="A38" s="61" t="s">
        <v>28</v>
      </c>
      <c r="B38" s="34" t="s">
        <v>29</v>
      </c>
      <c r="C38" s="29" t="s">
        <v>52</v>
      </c>
      <c r="D38" s="68" t="s">
        <v>44</v>
      </c>
      <c r="E38" s="45"/>
    </row>
    <row r="39" spans="1:5" ht="15.75" thickBot="1">
      <c r="A39" s="62"/>
      <c r="B39" s="38" t="s">
        <v>53</v>
      </c>
      <c r="C39" s="39" t="s">
        <v>67</v>
      </c>
      <c r="D39" s="31"/>
      <c r="E39" s="32"/>
    </row>
    <row r="40" spans="1:5" ht="15.75" thickBot="1">
      <c r="A40" s="62"/>
      <c r="B40" s="33" t="s">
        <v>30</v>
      </c>
      <c r="C40" s="30" t="s">
        <v>66</v>
      </c>
      <c r="D40" s="28"/>
      <c r="E40" s="21"/>
    </row>
    <row r="41" spans="1:5" ht="15.75" thickBot="1">
      <c r="A41" s="62"/>
      <c r="B41" s="33" t="s">
        <v>31</v>
      </c>
      <c r="C41" s="30" t="s">
        <v>57</v>
      </c>
      <c r="D41" s="28"/>
      <c r="E41" s="21"/>
    </row>
    <row r="42" spans="1:5" ht="15.75" thickBot="1">
      <c r="A42" s="62"/>
      <c r="B42" s="33" t="s">
        <v>32</v>
      </c>
      <c r="C42" s="30" t="s">
        <v>33</v>
      </c>
      <c r="D42" s="44"/>
      <c r="E42" s="45"/>
    </row>
    <row r="43" spans="1:5" ht="15.75" thickBot="1">
      <c r="A43" s="62"/>
      <c r="B43" s="33" t="s">
        <v>45</v>
      </c>
      <c r="C43" s="30" t="s">
        <v>46</v>
      </c>
      <c r="D43" s="28"/>
      <c r="E43" s="23"/>
    </row>
    <row r="44" spans="1:5" ht="26.25" thickBot="1">
      <c r="A44" s="62"/>
      <c r="B44" s="33" t="s">
        <v>34</v>
      </c>
      <c r="C44" s="30" t="s">
        <v>56</v>
      </c>
      <c r="D44" s="28"/>
      <c r="E44" s="21"/>
    </row>
    <row r="45" spans="1:5" ht="26.25" thickBot="1">
      <c r="A45" s="62"/>
      <c r="B45" s="33" t="s">
        <v>35</v>
      </c>
      <c r="C45" s="30" t="s">
        <v>56</v>
      </c>
      <c r="D45" s="28"/>
      <c r="E45" s="21"/>
    </row>
    <row r="46" spans="1:5" ht="42.75" customHeight="1" thickBot="1">
      <c r="A46" s="62"/>
      <c r="B46" s="33" t="s">
        <v>55</v>
      </c>
      <c r="C46" s="30" t="s">
        <v>65</v>
      </c>
      <c r="D46" s="41"/>
      <c r="E46" s="40"/>
    </row>
    <row r="47" spans="1:5" ht="15.75" thickBot="1">
      <c r="A47" s="62"/>
      <c r="B47" s="33" t="s">
        <v>47</v>
      </c>
      <c r="C47" s="30" t="s">
        <v>48</v>
      </c>
      <c r="D47" s="28"/>
      <c r="E47" s="23"/>
    </row>
    <row r="48" spans="1:5" ht="15.75" thickBot="1">
      <c r="A48" s="62"/>
      <c r="B48" s="33" t="s">
        <v>36</v>
      </c>
      <c r="C48" s="30" t="s">
        <v>37</v>
      </c>
      <c r="D48" s="44"/>
      <c r="E48" s="45"/>
    </row>
    <row r="49" spans="1:5" ht="15.75" thickBot="1">
      <c r="A49" s="63"/>
      <c r="B49" s="35" t="s">
        <v>38</v>
      </c>
      <c r="C49" s="36" t="s">
        <v>39</v>
      </c>
      <c r="D49" s="59"/>
      <c r="E49" s="60"/>
    </row>
    <row r="50" spans="4:7" ht="15.75" thickBot="1">
      <c r="D50" s="55"/>
      <c r="E50" s="55"/>
      <c r="F50" s="9"/>
      <c r="G50" s="9"/>
    </row>
    <row r="51" spans="1:7" ht="15.75" thickBot="1">
      <c r="A51" s="50" t="s">
        <v>21</v>
      </c>
      <c r="B51" s="51"/>
      <c r="C51" s="51"/>
      <c r="D51" s="51"/>
      <c r="E51" s="58"/>
      <c r="F51" s="9"/>
      <c r="G51" s="9"/>
    </row>
    <row r="52" spans="1:7" ht="15.75" thickBot="1">
      <c r="A52" s="13"/>
      <c r="B52" s="48" t="s">
        <v>22</v>
      </c>
      <c r="C52" s="49"/>
      <c r="D52" s="14" t="s">
        <v>23</v>
      </c>
      <c r="E52" s="15"/>
      <c r="F52" s="69"/>
      <c r="G52" s="69"/>
    </row>
    <row r="53" spans="1:7" ht="15.75" thickBot="1">
      <c r="A53" s="11" t="str">
        <f>A19</f>
        <v>2A</v>
      </c>
      <c r="B53" s="48" t="str">
        <f>B19</f>
        <v>Switch</v>
      </c>
      <c r="C53" s="49"/>
      <c r="D53" s="12" t="s">
        <v>24</v>
      </c>
      <c r="E53" s="16">
        <f>E52</f>
        <v>0</v>
      </c>
      <c r="F53" s="69"/>
      <c r="G53" s="69"/>
    </row>
    <row r="54" spans="1:5" ht="15.75" thickBot="1">
      <c r="A54" s="19" t="s">
        <v>40</v>
      </c>
      <c r="B54" s="56">
        <f>C19</f>
        <v>1</v>
      </c>
      <c r="C54" s="57"/>
      <c r="D54" s="12" t="s">
        <v>25</v>
      </c>
      <c r="E54" s="16">
        <f>E53*0.21</f>
        <v>0</v>
      </c>
    </row>
    <row r="55" spans="1:5" ht="26.25" thickBot="1">
      <c r="A55" s="17" t="s">
        <v>26</v>
      </c>
      <c r="B55" s="64"/>
      <c r="C55" s="65"/>
      <c r="D55" s="12" t="s">
        <v>27</v>
      </c>
      <c r="E55" s="16">
        <f>E53*1.21</f>
        <v>0</v>
      </c>
    </row>
    <row r="56" spans="1:5" ht="15.75" thickBot="1">
      <c r="A56" s="66" t="s">
        <v>28</v>
      </c>
      <c r="B56" s="34" t="s">
        <v>62</v>
      </c>
      <c r="C56" s="29" t="s">
        <v>58</v>
      </c>
      <c r="D56" s="68" t="s">
        <v>44</v>
      </c>
      <c r="E56" s="45"/>
    </row>
    <row r="57" spans="1:5" ht="15.75" thickBot="1">
      <c r="A57" s="67"/>
      <c r="B57" s="33" t="s">
        <v>41</v>
      </c>
      <c r="C57" s="30" t="s">
        <v>50</v>
      </c>
      <c r="D57" s="68"/>
      <c r="E57" s="45"/>
    </row>
    <row r="58" spans="1:5" ht="15.75" thickBot="1">
      <c r="A58" s="67"/>
      <c r="B58" s="33" t="s">
        <v>61</v>
      </c>
      <c r="C58" s="30" t="s">
        <v>60</v>
      </c>
      <c r="D58" s="68"/>
      <c r="E58" s="45"/>
    </row>
    <row r="59" spans="1:5" ht="15.75" thickBot="1">
      <c r="A59" s="67"/>
      <c r="B59" s="33" t="s">
        <v>63</v>
      </c>
      <c r="C59" s="30" t="s">
        <v>64</v>
      </c>
      <c r="D59" s="42"/>
      <c r="E59" s="43"/>
    </row>
    <row r="60" spans="1:5" ht="15.75" thickBot="1">
      <c r="A60" s="67"/>
      <c r="B60" s="33" t="s">
        <v>36</v>
      </c>
      <c r="C60" s="37" t="s">
        <v>37</v>
      </c>
      <c r="D60" s="44"/>
      <c r="E60" s="45"/>
    </row>
    <row r="61" spans="1:5" ht="15.75" thickBot="1">
      <c r="A61" s="67"/>
      <c r="B61" s="35" t="s">
        <v>38</v>
      </c>
      <c r="C61" s="36" t="s">
        <v>39</v>
      </c>
      <c r="D61" s="68"/>
      <c r="E61" s="45"/>
    </row>
    <row r="62" ht="15.75" thickBot="1"/>
    <row r="63" spans="1:7" ht="15">
      <c r="A63" s="50" t="s">
        <v>21</v>
      </c>
      <c r="B63" s="51"/>
      <c r="C63" s="51"/>
      <c r="D63" s="51"/>
      <c r="E63" s="58"/>
      <c r="F63" s="9"/>
      <c r="G63" s="9"/>
    </row>
    <row r="64" spans="1:7" ht="15">
      <c r="A64" s="13"/>
      <c r="B64" s="48" t="s">
        <v>22</v>
      </c>
      <c r="C64" s="49"/>
      <c r="D64" s="14" t="s">
        <v>23</v>
      </c>
      <c r="E64" s="15"/>
      <c r="F64" s="69"/>
      <c r="G64" s="69"/>
    </row>
    <row r="65" spans="1:7" ht="15">
      <c r="A65" s="11" t="str">
        <f>A20</f>
        <v>2B</v>
      </c>
      <c r="B65" s="48" t="str">
        <f>B20</f>
        <v>skřín RACK</v>
      </c>
      <c r="C65" s="49"/>
      <c r="D65" s="12" t="s">
        <v>24</v>
      </c>
      <c r="E65" s="16">
        <f>E64</f>
        <v>0</v>
      </c>
      <c r="F65" s="69"/>
      <c r="G65" s="69"/>
    </row>
    <row r="66" spans="1:5" ht="15.75" thickBot="1">
      <c r="A66" s="19" t="s">
        <v>40</v>
      </c>
      <c r="B66" s="56" t="s">
        <v>54</v>
      </c>
      <c r="C66" s="57"/>
      <c r="D66" s="12" t="s">
        <v>25</v>
      </c>
      <c r="E66" s="16">
        <f>E65*0.21</f>
        <v>0</v>
      </c>
    </row>
    <row r="67" spans="1:5" ht="26.25" thickBot="1">
      <c r="A67" s="17" t="s">
        <v>26</v>
      </c>
      <c r="B67" s="64"/>
      <c r="C67" s="65"/>
      <c r="D67" s="12" t="s">
        <v>27</v>
      </c>
      <c r="E67" s="16">
        <f>E65*1.21</f>
        <v>0</v>
      </c>
    </row>
    <row r="68" spans="1:5" ht="15.75" thickBot="1">
      <c r="A68" s="66"/>
      <c r="B68" s="34" t="s">
        <v>42</v>
      </c>
      <c r="C68" s="29" t="s">
        <v>51</v>
      </c>
      <c r="D68" s="68" t="s">
        <v>44</v>
      </c>
      <c r="E68" s="45"/>
    </row>
    <row r="69" spans="1:5" ht="15.75" thickBot="1">
      <c r="A69" s="67"/>
      <c r="B69" s="33" t="s">
        <v>43</v>
      </c>
      <c r="C69" s="30" t="s">
        <v>59</v>
      </c>
      <c r="D69" s="68"/>
      <c r="E69" s="45"/>
    </row>
    <row r="70" spans="1:5" ht="15.75" thickBot="1">
      <c r="A70" s="67"/>
      <c r="B70" s="33" t="s">
        <v>36</v>
      </c>
      <c r="C70" s="37" t="s">
        <v>37</v>
      </c>
      <c r="D70" s="68"/>
      <c r="E70" s="45"/>
    </row>
    <row r="71" spans="1:5" ht="15.75" thickBot="1">
      <c r="A71" s="67"/>
      <c r="B71" s="35" t="s">
        <v>38</v>
      </c>
      <c r="C71" s="36" t="s">
        <v>39</v>
      </c>
      <c r="D71" s="68"/>
      <c r="E71" s="45"/>
    </row>
  </sheetData>
  <mergeCells count="54">
    <mergeCell ref="A8:C8"/>
    <mergeCell ref="A14:B14"/>
    <mergeCell ref="A15:B15"/>
    <mergeCell ref="A16:B16"/>
    <mergeCell ref="A23:C23"/>
    <mergeCell ref="A9:B9"/>
    <mergeCell ref="A11:B11"/>
    <mergeCell ref="A12:B12"/>
    <mergeCell ref="A13:B13"/>
    <mergeCell ref="F64:F65"/>
    <mergeCell ref="G64:G65"/>
    <mergeCell ref="B65:C65"/>
    <mergeCell ref="A27:B27"/>
    <mergeCell ref="A24:B24"/>
    <mergeCell ref="A28:B28"/>
    <mergeCell ref="A30:B30"/>
    <mergeCell ref="A26:B26"/>
    <mergeCell ref="A29:B29"/>
    <mergeCell ref="A31:B31"/>
    <mergeCell ref="G52:G53"/>
    <mergeCell ref="D58:E58"/>
    <mergeCell ref="F34:F35"/>
    <mergeCell ref="G34:G35"/>
    <mergeCell ref="F52:F53"/>
    <mergeCell ref="D38:E38"/>
    <mergeCell ref="B67:C67"/>
    <mergeCell ref="A68:A71"/>
    <mergeCell ref="D68:E68"/>
    <mergeCell ref="D69:E69"/>
    <mergeCell ref="D70:E70"/>
    <mergeCell ref="D71:E71"/>
    <mergeCell ref="B66:C66"/>
    <mergeCell ref="A63:E63"/>
    <mergeCell ref="B64:C64"/>
    <mergeCell ref="A51:E51"/>
    <mergeCell ref="D49:E49"/>
    <mergeCell ref="A38:A49"/>
    <mergeCell ref="B55:C55"/>
    <mergeCell ref="B54:C54"/>
    <mergeCell ref="A56:A61"/>
    <mergeCell ref="D61:E61"/>
    <mergeCell ref="D56:E56"/>
    <mergeCell ref="D42:E42"/>
    <mergeCell ref="D48:E48"/>
    <mergeCell ref="D57:E57"/>
    <mergeCell ref="B52:C52"/>
    <mergeCell ref="B53:C53"/>
    <mergeCell ref="D60:E60"/>
    <mergeCell ref="B36:C36"/>
    <mergeCell ref="B35:C35"/>
    <mergeCell ref="B34:C34"/>
    <mergeCell ref="A33:E33"/>
    <mergeCell ref="B37:C37"/>
    <mergeCell ref="D50:E5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B15" sqref="B15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1" spans="3:4" ht="15">
      <c r="C1">
        <v>480000</v>
      </c>
      <c r="D1">
        <f>C1/1.21</f>
        <v>396694.2148760331</v>
      </c>
    </row>
    <row r="5" ht="15">
      <c r="A5">
        <v>25</v>
      </c>
    </row>
    <row r="7" spans="1:3" ht="15">
      <c r="A7">
        <v>10</v>
      </c>
      <c r="B7">
        <v>14500</v>
      </c>
      <c r="C7">
        <f>B7*A7</f>
        <v>145000</v>
      </c>
    </row>
    <row r="8" spans="1:3" ht="15">
      <c r="A8">
        <f>A5-A7</f>
        <v>15</v>
      </c>
      <c r="B8">
        <f>C8/A8</f>
        <v>16779.614325068873</v>
      </c>
      <c r="C8">
        <f>D1-C7</f>
        <v>251694.21487603307</v>
      </c>
    </row>
    <row r="13" ht="15">
      <c r="B13">
        <f>25*16760*1.21</f>
        <v>506990</v>
      </c>
    </row>
    <row r="14" ht="15">
      <c r="B14">
        <f>25*14500*1.21</f>
        <v>438625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25EE10EE81AC48811AD383F812C8EA" ma:contentTypeVersion="1" ma:contentTypeDescription="Vytvoří nový dokument" ma:contentTypeScope="" ma:versionID="f3460260bb78efad2a38290e2ab5dbed">
  <xsd:schema xmlns:xsd="http://www.w3.org/2001/XMLSchema" xmlns:xs="http://www.w3.org/2001/XMLSchema" xmlns:p="http://schemas.microsoft.com/office/2006/metadata/properties" xmlns:ns3="60495a78-1ff1-4381-bff8-14829c952a4a" targetNamespace="http://schemas.microsoft.com/office/2006/metadata/properties" ma:root="true" ma:fieldsID="6e1ad65c1aad3b6c55f96234aa6ba177" ns3:_="">
    <xsd:import namespace="60495a78-1ff1-4381-bff8-14829c952a4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95a78-1ff1-4381-bff8-14829c952a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8197BF-2AA1-41DD-AEDD-080E2A2AAE9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219237-9A58-4694-AE91-F06305E5E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95a78-1ff1-4381-bff8-14829c952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8FF02-C157-42BE-95AB-96D423953D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5DFEC0-2B25-4AC7-AABC-7594FD5A8239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0495a78-1ff1-4381-bff8-14829c952a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dcterms:created xsi:type="dcterms:W3CDTF">2011-04-27T06:34:10Z</dcterms:created>
  <dcterms:modified xsi:type="dcterms:W3CDTF">2014-11-04T09:59:25Z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