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rekapitulace" sheetId="1" r:id="rId1"/>
    <sheet name="DVEŘE D4" sheetId="2" r:id="rId2"/>
    <sheet name="DVEŘE D5" sheetId="3" r:id="rId3"/>
    <sheet name="OKNO K" sheetId="4" r:id="rId4"/>
    <sheet name="OKNO M" sheetId="5" r:id="rId5"/>
    <sheet name="OKNO N" sheetId="6" r:id="rId6"/>
    <sheet name="OKNO O" sheetId="7" r:id="rId7"/>
    <sheet name="OKNO P" sheetId="8" r:id="rId8"/>
    <sheet name="OKNO Q" sheetId="9" r:id="rId9"/>
    <sheet name="OKNO S" sheetId="10" r:id="rId10"/>
    <sheet name="OKNO T" sheetId="11" r:id="rId11"/>
    <sheet name="OKNO X" sheetId="12" r:id="rId12"/>
    <sheet name="VRN II" sheetId="13" r:id="rId13"/>
  </sheets>
  <definedNames/>
  <calcPr fullCalcOnLoad="1"/>
</workbook>
</file>

<file path=xl/sharedStrings.xml><?xml version="1.0" encoding="utf-8"?>
<sst xmlns="http://schemas.openxmlformats.org/spreadsheetml/2006/main" count="2344" uniqueCount="211">
  <si>
    <t>Soupis objektů s DPH</t>
  </si>
  <si>
    <t>Stavba:27/14.II - Výměna oken a dveří FZS II.Etapa</t>
  </si>
  <si>
    <t>Varianta:ZŘ - Základní řešení</t>
  </si>
  <si>
    <t>Odbytová cena:</t>
  </si>
  <si>
    <t>OC+DPH:</t>
  </si>
  <si>
    <t>Sazba 1</t>
  </si>
  <si>
    <t>Sazba 2</t>
  </si>
  <si>
    <t>Sazba 3</t>
  </si>
  <si>
    <t>Objekt</t>
  </si>
  <si>
    <t>Popis</t>
  </si>
  <si>
    <t>OC</t>
  </si>
  <si>
    <t>DPH</t>
  </si>
  <si>
    <t>OC+DPH</t>
  </si>
  <si>
    <t>ASPE 9</t>
  </si>
  <si>
    <t>Příloha k formuláři pro ocenění nabídky</t>
  </si>
  <si>
    <t>Stavba :</t>
  </si>
  <si>
    <t>číslo a název SO:</t>
  </si>
  <si>
    <t>číslo a název rozpočtu:</t>
  </si>
  <si>
    <t>27/14.II</t>
  </si>
  <si>
    <t>Výměna oken a dveří FZS II.Etapa</t>
  </si>
  <si>
    <t>DVEŘE D4</t>
  </si>
  <si>
    <t>Poř.
č.pol.</t>
  </si>
  <si>
    <t>1</t>
  </si>
  <si>
    <t>Kód
položky</t>
  </si>
  <si>
    <t>Varianta
položky</t>
  </si>
  <si>
    <t>Název položky</t>
  </si>
  <si>
    <t>jednotka</t>
  </si>
  <si>
    <t>Počet
jednotek</t>
  </si>
  <si>
    <t>CENA</t>
  </si>
  <si>
    <t>jednotková</t>
  </si>
  <si>
    <t>celkem</t>
  </si>
  <si>
    <t>Sazba</t>
  </si>
  <si>
    <t>HMOTNOST</t>
  </si>
  <si>
    <t>SUTĚ</t>
  </si>
  <si>
    <t>2</t>
  </si>
  <si>
    <t>3</t>
  </si>
  <si>
    <t>4</t>
  </si>
  <si>
    <t>5</t>
  </si>
  <si>
    <t>6</t>
  </si>
  <si>
    <t>7</t>
  </si>
  <si>
    <t>8</t>
  </si>
  <si>
    <t>Upravy povrchů vnitřní</t>
  </si>
  <si>
    <t>61</t>
  </si>
  <si>
    <t>612 42-1637</t>
  </si>
  <si>
    <t/>
  </si>
  <si>
    <t>Omítka vnitřní zdiva, MVC, štuková</t>
  </si>
  <si>
    <t xml:space="preserve">M2        </t>
  </si>
  <si>
    <t>612 40-9991</t>
  </si>
  <si>
    <t>Začištění omítek kolem oken,dveří apod.</t>
  </si>
  <si>
    <t xml:space="preserve">M         </t>
  </si>
  <si>
    <t>610 99-1111.R00</t>
  </si>
  <si>
    <t>Zakrývání výplní vnitřních otvorů</t>
  </si>
  <si>
    <t>Upravy povrchů vnější</t>
  </si>
  <si>
    <t>62</t>
  </si>
  <si>
    <t>622 42-1131.R00</t>
  </si>
  <si>
    <t>Omítka vnější stěn, MVC, hladká, složitost 1-2</t>
  </si>
  <si>
    <t>Výplně otvorů</t>
  </si>
  <si>
    <t>64</t>
  </si>
  <si>
    <t>642 95-2330.R00</t>
  </si>
  <si>
    <t>Osazení zárubní dveřních dřevěných, pl. do 10 m2</t>
  </si>
  <si>
    <t xml:space="preserve">KUS       </t>
  </si>
  <si>
    <t>641-95-D4</t>
  </si>
  <si>
    <t>dodávka dveří D4 atyp. dveře vnější, 1200 x 2000 mm</t>
  </si>
  <si>
    <t xml:space="preserve">KS        </t>
  </si>
  <si>
    <t>popis výrobku:     
nové vstupní dveře     
· dřevěné vstupní dveře do trfostanice, 2-dílný prvek euro iv 68     
· dvoukřídlé , bezpečnostní kování, napojení na zabezpečení budovy     
· kování v souladu s pbř budovy     
· dřevo : borovice nastav.     
· nátěr : lak-ral, odstín hnědé - vzorkovat     
· výplň : sandwich     
· kování :dv.prave -ovl.fabkou bezp. cep, dv. levé -ovl.fabkou bezp.cep     
· těsnění: hnědé     
· vložka abus     
· zámek 5-tibodový     
· panty 3d     
· štítek     
· zástrč</t>
  </si>
  <si>
    <t>Konstrukce truhlářské</t>
  </si>
  <si>
    <t>766</t>
  </si>
  <si>
    <t>998 76-6102</t>
  </si>
  <si>
    <t>Přesun hmot pro truhlářské konstr., výšky do 12 m</t>
  </si>
  <si>
    <t xml:space="preserve">T         </t>
  </si>
  <si>
    <t>766 66-0022.RA0</t>
  </si>
  <si>
    <t>Montáž dveří dvoukřídlových šířky 125 cm</t>
  </si>
  <si>
    <t>Malby</t>
  </si>
  <si>
    <t>784</t>
  </si>
  <si>
    <t>784 19-5222</t>
  </si>
  <si>
    <t>Malba tekutá Primalex Plus, barva, 2 x</t>
  </si>
  <si>
    <t>Lešení a stavební výtahy</t>
  </si>
  <si>
    <t>94</t>
  </si>
  <si>
    <t>941 95-5004.R00</t>
  </si>
  <si>
    <t>Lešení lehké pomocné, výška podlahy do 3,5 m</t>
  </si>
  <si>
    <t>Dokončovací kce na pozem.stav.</t>
  </si>
  <si>
    <t>95</t>
  </si>
  <si>
    <t>952 90-1411.R00</t>
  </si>
  <si>
    <t>Vyčištění ostatních objektů</t>
  </si>
  <si>
    <t>Bourání konstrukcí</t>
  </si>
  <si>
    <t>96</t>
  </si>
  <si>
    <t>968 06-2456.R00</t>
  </si>
  <si>
    <t>Vybourání dřevěných dveřních zárubní pl. nad 2 m2</t>
  </si>
  <si>
    <t>968 06-1125.R00</t>
  </si>
  <si>
    <t>Vyvěšení dřevěných dveřních křídel pl. do 2 m2</t>
  </si>
  <si>
    <t>Prorážení otvorů</t>
  </si>
  <si>
    <t>97</t>
  </si>
  <si>
    <t>978 01-3161</t>
  </si>
  <si>
    <t>Otlučení omítek vnitřních stěn v rozsahu do 50 %</t>
  </si>
  <si>
    <t>979 08-2111</t>
  </si>
  <si>
    <t>Vnitrostaveništní doprava suti do 10 m</t>
  </si>
  <si>
    <t>979 08-1111</t>
  </si>
  <si>
    <t>Odvoz suti a vybour. hmot na skládku do 1 km</t>
  </si>
  <si>
    <t>979 08-1121</t>
  </si>
  <si>
    <t>Příplatek k odvozu za každý další 1 km</t>
  </si>
  <si>
    <t>979 09-3111</t>
  </si>
  <si>
    <t>Uložení suti na skládku bez zhutnění</t>
  </si>
  <si>
    <t>979 08-2121</t>
  </si>
  <si>
    <t>Příplatek k vnitrost. dopravě suti za dalších 5 m</t>
  </si>
  <si>
    <t>979 99-0107.R00</t>
  </si>
  <si>
    <t>Poplatek za skládku suti - směs betonu,cihel,dřeva</t>
  </si>
  <si>
    <t>Staveništní přesun hmot</t>
  </si>
  <si>
    <t>99</t>
  </si>
  <si>
    <t>998 01-1003.R00</t>
  </si>
  <si>
    <t>Přesun hmot pro budovy zděné výšky do 24 m</t>
  </si>
  <si>
    <t>C e l k e m</t>
  </si>
  <si>
    <t>Ostatní ve výkazu nespecifikované práce</t>
  </si>
  <si>
    <t>Vícepráce</t>
  </si>
  <si>
    <t>Vícepráce celkem</t>
  </si>
  <si>
    <t>Méněpráce</t>
  </si>
  <si>
    <t>Méněpráce celkem</t>
  </si>
  <si>
    <t>Celkem</t>
  </si>
  <si>
    <t>DVEŘE D5</t>
  </si>
  <si>
    <t>641-95-D5</t>
  </si>
  <si>
    <t>dodávka dveří D5 atyp. dveře vnější, 1640 x 1850 mm</t>
  </si>
  <si>
    <t>popis výrobku:     
nové vstupní dveře     
· dřevěné vstupní dveře do trafostanice, 2-dílný prvek euro iv 68     
· dvoukřídlé , bezpečnostní kování, napojení na zabezpečení budovy     
· kování v souladu s pbř budovy     
· dřevo : borovice nastav.     
· nátěr : lak-ral, odstín hnědé - vzorkovat     
· výplň : sandwich     
· kování :dv.prave -ovl.fabkou bezp. cep, dv. levé -ovl.fabkou bezp.cep     
· těsnění: hnědé     
· vložka abus     
· zámek 5-tibodový     
· panty 3d     
· štítek     
· zástrč</t>
  </si>
  <si>
    <t>OKNO K</t>
  </si>
  <si>
    <t>641 95-2451.R00</t>
  </si>
  <si>
    <t>Osazení rámů okenních dřevěných, plocha do 10 m2</t>
  </si>
  <si>
    <t>641-95-K</t>
  </si>
  <si>
    <t>dodávka nového okna ozn.K 1260x2480 mm, segmentový nadsvětlík</t>
  </si>
  <si>
    <t>NOVÉ OKNO     
· 3-DÍLNÝ PRVEK EURO IV 68     
· DŘEVO :  BOROVICE NASTAV., NÁTĚR : LAK-RAL, ODSTÍN HNĚDÉ - VZORKOVAT      
· ZÁVĚSY : TYPOVÉ     
· OVLÁDÁNÍ : NADSVĚTLÍK - PÁKOVÝ OVLADAČ, SPODNÍ DÍLY  - OBVODOVÉ KOVÁNÍ, KOMBINACE, PŮLOLIVA TYPOVÁ     
· PŘÍČKY :  NALEPOVACÍ 25MM BEZ DUPLEXU     
· TĚSNĚNÍ:  HNĚDÉ, OKAPNICE RÁMOVÁ+KŘÍDLOVÁ     
· PARAPET: VNITŘNÍ PARAPET S NOSEM, DÝHOVANÁ DŘEVOTŘÍSKA, UKONČUJÍCÍ KRYTKY, ŠÍŘKA PODLE STAVEBNÍHO OTVORU     
TECHNICKÉ PARAMETRY     
· SOUČINITEL PROSTUPU TEPLA CELÉHO OKNA Uw=1,5 W.m-2K-1     
· IZOLAČNÍM DVOJSKLO 4-16-4 CL+ultra Ar, SF (g) = 0,60 (60 %), LT 78 %,      
· Ug=1,1 W.m-2K-1, TEPLÝ RÁMEČEK SWISSPACER     
· ZVUKOVÁ IZOLACE OKNA Rw = 32 dB     
· SOUČINITEL SPÁROVÉ PRŮVZDUŠNOSTI ( PRO V. 8 až 20 m) = 0,60 . 10-4</t>
  </si>
  <si>
    <t>Konstrukce klempířské</t>
  </si>
  <si>
    <t>764</t>
  </si>
  <si>
    <t>764 41-0940.R00</t>
  </si>
  <si>
    <t>Oprava oplechování parapetů z Pz plechu,rš 250 mm</t>
  </si>
  <si>
    <t>998 76-4102</t>
  </si>
  <si>
    <t>Přesun hmot pro klempířské konstr., výšky do 12 m</t>
  </si>
  <si>
    <t>766 41-1811</t>
  </si>
  <si>
    <t>Demontáž obložení parapetu</t>
  </si>
  <si>
    <t>766 69-0010</t>
  </si>
  <si>
    <t>Desky parapetní dřevěné dodávka a montáž šířka 30 cm</t>
  </si>
  <si>
    <t>941 95-5002.R00</t>
  </si>
  <si>
    <t>Lešení lehké pomocné, výška podlahy do 1,9 m</t>
  </si>
  <si>
    <t>968 06-2357.R00</t>
  </si>
  <si>
    <t>Vybourání dřevěných rámů oken dvojitých nad  4 m2</t>
  </si>
  <si>
    <t>968 06-1112.R00</t>
  </si>
  <si>
    <t>Vyvěšení dřevěných okenních křídel pl. do 1,5 m2</t>
  </si>
  <si>
    <t>OKNO M</t>
  </si>
  <si>
    <t>641-95-M</t>
  </si>
  <si>
    <t>dodávka nového okna ozn.M 1650x3000 mm, půlkruhovýnadsvětlík</t>
  </si>
  <si>
    <t>OKNO N</t>
  </si>
  <si>
    <t>641-95-N</t>
  </si>
  <si>
    <t>dodávka nového okna ozn.N 940 x 2750 mm</t>
  </si>
  <si>
    <t>Obklady keramické</t>
  </si>
  <si>
    <t>781</t>
  </si>
  <si>
    <t>781 10-1210.R00</t>
  </si>
  <si>
    <t>Penetrace podkladu pod obklady</t>
  </si>
  <si>
    <t>781 10-1111.R00</t>
  </si>
  <si>
    <t>Vyrovnání podkladu maltou ze SMS tl. do 7 mm</t>
  </si>
  <si>
    <t>781 41-5013.R00</t>
  </si>
  <si>
    <t>Montáž obkladů stěn, porovin., do tmele, 15x15 cm</t>
  </si>
  <si>
    <t>781 49-1001.RT1</t>
  </si>
  <si>
    <t>Montáž lišt k obkladům rohových, koutových i dilatačních</t>
  </si>
  <si>
    <t>998 78-1103.R00</t>
  </si>
  <si>
    <t>Přesun hmot pro obklady keramické, výšky do 24 m</t>
  </si>
  <si>
    <t>978 05-9511.R00</t>
  </si>
  <si>
    <t>Odsekání vnitřních obkladů stěn do 1 m2</t>
  </si>
  <si>
    <t>OKNO O</t>
  </si>
  <si>
    <t>641-95-O</t>
  </si>
  <si>
    <t>dodávka nového okna ozn.O 800 x 2750 mm</t>
  </si>
  <si>
    <t>OKNO P</t>
  </si>
  <si>
    <t>641-95-P</t>
  </si>
  <si>
    <t>dodávka nového okna ozn.P 650 x 2750 mm</t>
  </si>
  <si>
    <t>NOVÉ OKNO     
· 3-DÍLNÝ PRVEK EURO IV 68     
· DŘEVO :  BOROVICE NASTAV., NÁTĚR : LAK-RAL, ODSTÍN HNĚDÉ - VZORKOVAT      
· ZÁVĚSY : TYPOVÉ     
· OVLÁDÁNÍ : NADSVĚTLÍK - PÁKOVÝ OVLADAČ, SPODNÍ DÍLY  - OBVODOVÉ KOVÁNÍ, KOMBINACE, PŮLOLIVA TYPOVÁ     
· PŘÍČKY :  NALEPOVACÍ 25MM BEZ DUPLEXU     
· TĚSNĚNÍ:  HNĚDÉ, OKAPNICE RÁMOVÁ+KŘÍDLOVÁ     
· PARAPET: OBKLAD KERAMICKÝ PARAPETU     
TECHNICKÉ PARAMETRY     
· SOUČINITEL PROSTUPU TEPLA CELÉHO OKNA Uw=1,5 W.m-2K-1     
· IZOLAČNÍM DVOJSKLO 4 MLÉČNÉ-16-4 CL+ultra Ar, SF (g) = 0,60 (60 %), LT 78 %,      
· Ug=1,1 W.m-2K-1, TEPLÝ RÁMEČEK SWISSPACER     
· ZVUKOVÁ IZOLACE OKNA Rw = 32 dB     
· SOUČINITEL SPÁROVÉ PRŮVZDUŠNOSTI ( PRO V. 8 až 20 m) = 0,60 . 10-4</t>
  </si>
  <si>
    <t>Vybourání dřevěných rámů oken dvojitých do 4 m2</t>
  </si>
  <si>
    <t>OKNO Q</t>
  </si>
  <si>
    <t>641-95-Q</t>
  </si>
  <si>
    <t>dodávka nového okna ozn.Q 1000x1650 mm, půlkruhový nadsvětlík</t>
  </si>
  <si>
    <t>968 06-2245.R00</t>
  </si>
  <si>
    <t>Vybourání dřevěných rámů oken jednoduch. pl. 2 m2</t>
  </si>
  <si>
    <t>979 99-0161.R00</t>
  </si>
  <si>
    <t>Poplatek za skládku suti - dřevo</t>
  </si>
  <si>
    <t>OKNO S</t>
  </si>
  <si>
    <t>641-95-S</t>
  </si>
  <si>
    <t>dodávka nového okna ozn.S 860 x 2480 mm, segmentový nadsvětlík</t>
  </si>
  <si>
    <t>OKNO T</t>
  </si>
  <si>
    <t>641-95-T</t>
  </si>
  <si>
    <t>dodávka nového okna ozn.T 860 x 2480 mm, segmentový nadsvětlík</t>
  </si>
  <si>
    <t>NOVÉ OKNO     
· 3-DÍLNÝ PRVEK EURO IV 68     
· DŘEVO :  BOROVICE NASTAV., NÁTĚR : LAK-RAL, ODSTÍN HNĚDÉ - VZORKOVAT      
· ZÁVĚSY : TYPOVÉ     
· OVLÁDÁNÍ : NADSVĚTLÍK - PÁKOVÝ OVLADAČ, SPODNÍ DÍLY  - OBVODOVÉ KOVÁNÍ, KOMBINACE, PŮLOLIVA TYPOVÁ     
· PŘÍČKY :  NALEPOVACÍ 25MM BEZ DUPLEXU     
· TĚSNĚNÍ:  HNĚDÉ, OKAPNICE RÁMOVÁ+KŘÍDLOVÁ     
· PARAPET: OBKLAD KERAMICKÝ PARAPETU     
TECHNICKÉ PARAMETRY     
· SOUČINITEL PROSTUPU TEPLA CELÉHO OKNA Uw=1,5 W.m-2K-1     
· IZOLAČNÍ DVOJSKLO 4 MLÉČNÉ-16-4.4.1. CL+ultra Ar, SF (g) = 0,60 (60 %), LT 78 %,      
· Ug=1,1 W.m-2K-1, TEPLÝ RÁMEČEK SWISSPACER     
· ZVUKOVÁ IZOLACE OKNA Rw = 32 dB     
· SOUČINITEL SPÁROVÉ PRŮVZDUŠNOSTI ( PRO V. 8 až 20 m) = 0,60 . 10-4</t>
  </si>
  <si>
    <t>OKNO X</t>
  </si>
  <si>
    <t>641 95-2211.R00</t>
  </si>
  <si>
    <t>Osazení rámů okenních dřevěných, plocha do 2,5 m2</t>
  </si>
  <si>
    <t>641-95-X</t>
  </si>
  <si>
    <t>dodávka nového okna ozn.X 1250x750 mm segmentové nadpraží</t>
  </si>
  <si>
    <t>· 3-DÍLNÝ PRVEK EURO IV 68     
· DŘEVO :  BOROVICE NASTAV., NÁTĚR : LAK-RAL, ODSTÍN HNĚDÉ - VZORKOVAT      
· ZÁVĚSY : TYPOVÉ     
· OVLÁDÁNÍ : PÁKOVÝ OVLADAČ     
· PŘÍČKY :  NALEPOVACÍ 25MM BEZ DUPLEXU     
· TĚSNĚNÍ:  HNĚDÉ, OKAPNICE RÁMOVÁ+KŘÍDLOVÁ     
· PARAPET: VNITŘNÍ PARAPET PODLE VYUŽITÍ PROSTORU - BETON KLETOVANÝ     
TECHNICKÉ PARAMETRY     
· SOUČINITEL PROSTUPU TEPLA CELÉHO OKNA Uw=1,5 W.m-2K-1     
· IZOLAČNÍM DVOJSKLO 4-16-4.4.1. Ar, SF (g) = 0,60 (60 %), LT 78 %,      
· Ug=1,1 W.m-2K-1, TEPLÝ RÁMEČEK SWISSPACER     
· ZVUKOVÁ IZOLACE OKNA Rw = 32 dB     
· SOUČINITEL SPÁROVÉ PRŮVZDUŠNOSTI ( PRO V. 8 až 20 m) = 0,60 . 10-4</t>
  </si>
  <si>
    <t>764 41-0240.RT2</t>
  </si>
  <si>
    <t>Oplechování parapetů včetně rohů Pz, rš 250 mm lepení Enkolitem</t>
  </si>
  <si>
    <t>Konstrukce zámečnické</t>
  </si>
  <si>
    <t>767</t>
  </si>
  <si>
    <t>767 63-1800.R00</t>
  </si>
  <si>
    <t>Demontáž oken pro beztmelé zasklení,vč.zasklení</t>
  </si>
  <si>
    <t>VRN II</t>
  </si>
  <si>
    <t>Vedlejší rozpočtové náklady II. etapa</t>
  </si>
  <si>
    <t>Vedlejší rozpočtové náklady</t>
  </si>
  <si>
    <t>VRN</t>
  </si>
  <si>
    <t>065001000</t>
  </si>
  <si>
    <t>Individuální mimostaveništní doprava</t>
  </si>
  <si>
    <t xml:space="preserve">KČ        </t>
  </si>
  <si>
    <t>POZNÁMKA : 
1. Položka bude oceněna stanovením nominální částky dle uvážení uchazeče; 1 
2. Položka bude obsahovat zejména náklady na (tento výčet NENÍ taxativní !!) : 
nezbytná doprava kterou nelze ocenit v rámci položkového výkazu výměr 
náklady za kilometrovné, účtované k základní ceně z důvodu komplikované dopravy materiálu a stavebních dílců</t>
  </si>
  <si>
    <t>073001000</t>
  </si>
  <si>
    <t>Ztížený pohyb vozidel v centrech měst</t>
  </si>
  <si>
    <t>POZNÁMKA : 
1. Položka bude oceněna stanovením nominální částky dle uvážení uchazeče; 1 
2. Položka bude obsahovat zejména náklady na (tento výčet NENÍ taxativní !!) : 
náklady vzniklé z důvodu hustého provozu v centrech měst 
omezený vjezd vozidel do místa plnění s hustým provozem cyklistů a pěších v areálu Kampus UJEP</t>
  </si>
  <si>
    <t>030001000</t>
  </si>
  <si>
    <t>Zařízení staveniště</t>
  </si>
  <si>
    <t>POZNÁMKA : 
1. Položka bude oceněna stanovením nominální částky ; 1 
2. Položka bude obsahovat zejména náklady na (tento výčet NENÍ taxativní !!) : 
     - administrativní,  sociální a skladovací zařízení (kanceláře, šatny, umývárny, jídelny, mobilní WC s příp. čištěním odpadních vod, mobilní sklady a přístřešky pro skladování materiálu) 
     - provizorní komunikace (silnice, chodníky, lávky, můstky, rampy v jakémkoli materiálovém provedení) 
     - připojení zařízení staveniště na inženýrské sítě vč.nákladů na energie 
     - oplocení, osvětlení, ostraha zařízení staveniště v nezbytném rozsahu 
     - opatření na nezbytnou ochranu sousedních pozemků a staveb 
     - pronájem ploch a poplatky za užívání veřejného prostranství</t>
  </si>
</sst>
</file>

<file path=xl/styles.xml><?xml version="1.0" encoding="utf-8"?>
<styleSheet xmlns="http://schemas.openxmlformats.org/spreadsheetml/2006/main">
  <numFmts count="2">
    <numFmt numFmtId="177" formatCode="### ### ### ##0.00"/>
    <numFmt numFmtId="178" formatCode="### ### ### ##0.000"/>
  </numFmts>
  <fonts count="5">
    <font>
      <sz val="10"/>
      <name val="Arial"/>
      <family val="0"/>
    </font>
    <font>
      <b/>
      <sz val="11"/>
      <name val="Arial"/>
      <family val="0"/>
    </font>
    <font>
      <sz val="11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rgb="FFD3D3D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">
    <xf numFmtId="0" fontId="0" fillId="0" borderId="0" xfId="0" applyAlignment="1">
      <alignment vertical="center"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177" fontId="1" fillId="2" borderId="0" xfId="0" applyNumberFormat="1" applyFont="1" applyFill="1" applyBorder="1" applyAlignment="1" applyProtection="1">
      <alignment vertical="center"/>
      <protection/>
    </xf>
    <xf numFmtId="0" fontId="1" fillId="2" borderId="0" xfId="0" applyNumberFormat="1" applyFont="1" applyFill="1" applyBorder="1" applyAlignment="1" applyProtection="1">
      <alignment horizontal="right" vertical="center"/>
      <protection/>
    </xf>
    <xf numFmtId="0" fontId="2" fillId="0" borderId="1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3" fillId="0" borderId="0" xfId="0" applyFont="1" applyAlignment="1">
      <alignment vertical="center"/>
    </xf>
    <xf numFmtId="0" fontId="0" fillId="0" borderId="1" xfId="0" applyNumberFormat="1" applyFont="1" applyFill="1" applyBorder="1" applyAlignment="1" applyProtection="1">
      <alignment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178" fontId="0" fillId="0" borderId="1" xfId="0" applyNumberFormat="1" applyFont="1" applyFill="1" applyBorder="1" applyAlignment="1" applyProtection="1">
      <alignment vertical="center"/>
      <protection/>
    </xf>
    <xf numFmtId="0" fontId="4" fillId="0" borderId="2" xfId="0" applyNumberFormat="1" applyFont="1" applyFill="1" applyBorder="1" applyAlignment="1" applyProtection="1">
      <alignment vertical="center"/>
      <protection/>
    </xf>
    <xf numFmtId="177" fontId="0" fillId="0" borderId="3" xfId="0" applyNumberFormat="1" applyBorder="1" applyAlignment="1" applyProtection="1">
      <alignment vertical="center"/>
      <protection locked="0"/>
    </xf>
    <xf numFmtId="177" fontId="0" fillId="0" borderId="1" xfId="0" applyNumberFormat="1" applyFont="1" applyFill="1" applyBorder="1" applyAlignment="1" applyProtection="1">
      <alignment vertical="center"/>
      <protection/>
    </xf>
    <xf numFmtId="177" fontId="0" fillId="0" borderId="1" xfId="0" applyNumberFormat="1" applyBorder="1" applyAlignment="1" applyProtection="1">
      <alignment vertical="center"/>
      <protection locked="0"/>
    </xf>
    <xf numFmtId="0" fontId="0" fillId="0" borderId="0" xfId="0" applyNumberFormat="1" applyFont="1" applyFill="1" applyBorder="1" applyAlignment="1" applyProtection="1">
      <alignment vertical="center" wrapText="1" shrinkToFit="1"/>
      <protection/>
    </xf>
    <xf numFmtId="177" fontId="4" fillId="2" borderId="0" xfId="0" applyNumberFormat="1" applyFont="1" applyFill="1" applyBorder="1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20.7109375" style="0" customWidth="1"/>
    <col min="2" max="2" width="60.7109375" style="0" customWidth="1"/>
    <col min="3" max="5" width="24.7109375" style="0" customWidth="1"/>
  </cols>
  <sheetData>
    <row r="1" ht="12.75" customHeight="1">
      <c r="A1" s="5" t="s">
        <v>13</v>
      </c>
    </row>
    <row r="3" ht="12.75" customHeight="1">
      <c r="B3" s="1" t="s">
        <v>0</v>
      </c>
    </row>
    <row r="5" ht="12.75" customHeight="1">
      <c r="B5" s="2" t="s">
        <v>1</v>
      </c>
    </row>
    <row r="6" spans="2:8" ht="12.75" customHeight="1">
      <c r="B6" t="s">
        <v>2</v>
      </c>
      <c r="G6" t="s">
        <v>5</v>
      </c>
      <c r="H6">
        <v>0</v>
      </c>
    </row>
    <row r="7" spans="2:8" ht="12.75" customHeight="1">
      <c r="B7" s="3" t="s">
        <v>3</v>
      </c>
      <c r="C7" s="2">
        <f>SUM(C11:C22)</f>
      </c>
      <c r="G7" t="s">
        <v>6</v>
      </c>
      <c r="H7">
        <v>15</v>
      </c>
    </row>
    <row r="8" spans="2:8" ht="12.75" customHeight="1">
      <c r="B8" s="3" t="s">
        <v>4</v>
      </c>
      <c r="C8" s="2">
        <f>SUM(E11:E22)</f>
      </c>
      <c r="G8" t="s">
        <v>7</v>
      </c>
      <c r="H8">
        <v>21</v>
      </c>
    </row>
    <row r="10" spans="1:5" ht="12.75" customHeight="1">
      <c r="A10" s="4" t="s">
        <v>8</v>
      </c>
      <c r="B10" s="4" t="s">
        <v>9</v>
      </c>
      <c r="C10" s="4" t="s">
        <v>10</v>
      </c>
      <c r="D10" s="4" t="s">
        <v>11</v>
      </c>
      <c r="E10" s="4" t="s">
        <v>12</v>
      </c>
    </row>
    <row r="11" spans="1:5" ht="12.75" customHeight="1">
      <c r="A11" s="7" t="s">
        <v>20</v>
      </c>
      <c r="B11" s="7" t="s">
        <v>20</v>
      </c>
      <c r="C11" s="12">
        <f>'DVEŘE D4'!H92</f>
      </c>
      <c r="D11" s="12">
        <f>'DVEŘE D4'!P92</f>
      </c>
      <c r="E11" s="12">
        <f>C11+D11</f>
      </c>
    </row>
    <row r="12" spans="1:5" ht="12.75" customHeight="1">
      <c r="A12" s="7" t="s">
        <v>117</v>
      </c>
      <c r="B12" s="7" t="s">
        <v>117</v>
      </c>
      <c r="C12" s="12">
        <f>'DVEŘE D5'!H92</f>
      </c>
      <c r="D12" s="12">
        <f>'DVEŘE D5'!P92</f>
      </c>
      <c r="E12" s="12">
        <f>C12+D12</f>
      </c>
    </row>
    <row r="13" spans="1:5" ht="12.75" customHeight="1">
      <c r="A13" s="7" t="s">
        <v>121</v>
      </c>
      <c r="B13" s="7" t="s">
        <v>121</v>
      </c>
      <c r="C13" s="12">
        <f>'OKNO K'!H101</f>
      </c>
      <c r="D13" s="12">
        <f>'OKNO K'!P101</f>
      </c>
      <c r="E13" s="12">
        <f>C13+D13</f>
      </c>
    </row>
    <row r="14" spans="1:5" ht="12.75" customHeight="1">
      <c r="A14" s="7" t="s">
        <v>143</v>
      </c>
      <c r="B14" s="7" t="s">
        <v>143</v>
      </c>
      <c r="C14" s="12">
        <f>'OKNO M'!H101</f>
      </c>
      <c r="D14" s="12">
        <f>'OKNO M'!P101</f>
      </c>
      <c r="E14" s="12">
        <f>C14+D14</f>
      </c>
    </row>
    <row r="15" spans="1:5" ht="12.75" customHeight="1">
      <c r="A15" s="7" t="s">
        <v>146</v>
      </c>
      <c r="B15" s="7" t="s">
        <v>146</v>
      </c>
      <c r="C15" s="12">
        <f>'OKNO N'!H107</f>
      </c>
      <c r="D15" s="12">
        <f>'OKNO N'!P107</f>
      </c>
      <c r="E15" s="12">
        <f>C15+D15</f>
      </c>
    </row>
    <row r="16" spans="1:5" ht="12.75" customHeight="1">
      <c r="A16" s="7" t="s">
        <v>163</v>
      </c>
      <c r="B16" s="7" t="s">
        <v>163</v>
      </c>
      <c r="C16" s="12">
        <f>'OKNO O'!H107</f>
      </c>
      <c r="D16" s="12">
        <f>'OKNO O'!P107</f>
      </c>
      <c r="E16" s="12">
        <f>C16+D16</f>
      </c>
    </row>
    <row r="17" spans="1:5" ht="12.75" customHeight="1">
      <c r="A17" s="7" t="s">
        <v>166</v>
      </c>
      <c r="B17" s="7" t="s">
        <v>166</v>
      </c>
      <c r="C17" s="12">
        <f>'OKNO P'!H107</f>
      </c>
      <c r="D17" s="12">
        <f>'OKNO P'!P107</f>
      </c>
      <c r="E17" s="12">
        <f>C17+D17</f>
      </c>
    </row>
    <row r="18" spans="1:5" ht="12.75" customHeight="1">
      <c r="A18" s="7" t="s">
        <v>171</v>
      </c>
      <c r="B18" s="7" t="s">
        <v>171</v>
      </c>
      <c r="C18" s="12">
        <f>'OKNO Q'!H66</f>
      </c>
      <c r="D18" s="12">
        <f>'OKNO Q'!P66</f>
      </c>
      <c r="E18" s="12">
        <f>C18+D18</f>
      </c>
    </row>
    <row r="19" spans="1:5" ht="12.75" customHeight="1">
      <c r="A19" s="7" t="s">
        <v>178</v>
      </c>
      <c r="B19" s="7" t="s">
        <v>178</v>
      </c>
      <c r="C19" s="12">
        <f>'OKNO S'!H107</f>
      </c>
      <c r="D19" s="12">
        <f>'OKNO S'!P107</f>
      </c>
      <c r="E19" s="12">
        <f>C19+D19</f>
      </c>
    </row>
    <row r="20" spans="1:5" ht="12.75" customHeight="1">
      <c r="A20" s="7" t="s">
        <v>181</v>
      </c>
      <c r="B20" s="7" t="s">
        <v>181</v>
      </c>
      <c r="C20" s="12">
        <f>'OKNO T'!H107</f>
      </c>
      <c r="D20" s="12">
        <f>'OKNO T'!P107</f>
      </c>
      <c r="E20" s="12">
        <f>C20+D20</f>
      </c>
    </row>
    <row r="21" spans="1:5" ht="12.75" customHeight="1">
      <c r="A21" s="7" t="s">
        <v>185</v>
      </c>
      <c r="B21" s="7" t="s">
        <v>185</v>
      </c>
      <c r="C21" s="12">
        <f>'OKNO X'!H90</f>
      </c>
      <c r="D21" s="12">
        <f>'OKNO X'!P90</f>
      </c>
      <c r="E21" s="12">
        <f>C21+D21</f>
      </c>
    </row>
    <row r="22" spans="1:5" ht="12.75" customHeight="1">
      <c r="A22" s="7" t="s">
        <v>197</v>
      </c>
      <c r="B22" s="7" t="s">
        <v>198</v>
      </c>
      <c r="C22" s="12">
        <f>'VRN II'!H29</f>
      </c>
      <c r="D22" s="12">
        <f>'VRN II'!P29</f>
      </c>
      <c r="E22" s="12">
        <f>C22+D22</f>
      </c>
    </row>
  </sheetData>
  <sheetProtection formatColumns="0"/>
  <hyperlinks>
    <hyperlink ref="A11" location="#'DVEŘE D4'!A1" tooltip="Odkaz na stranku objektu [DVEŘE D4]" display="DVEŘE D4"/>
    <hyperlink ref="A12" location="#'DVEŘE D5'!A1" tooltip="Odkaz na stranku objektu [DVEŘE D5]" display="DVEŘE D5"/>
    <hyperlink ref="A13" location="#'OKNO K'!A1" tooltip="Odkaz na stranku objektu [OKNO K]" display="OKNO K"/>
    <hyperlink ref="A14" location="#'OKNO M'!A1" tooltip="Odkaz na stranku objektu [OKNO M]" display="OKNO M"/>
    <hyperlink ref="A15" location="#'OKNO N'!A1" tooltip="Odkaz na stranku objektu [OKNO N]" display="OKNO N"/>
    <hyperlink ref="A16" location="#'OKNO O'!A1" tooltip="Odkaz na stranku objektu [OKNO O]" display="OKNO O"/>
    <hyperlink ref="A17" location="#'OKNO P'!A1" tooltip="Odkaz na stranku objektu [OKNO P]" display="OKNO P"/>
    <hyperlink ref="A18" location="#'OKNO Q'!A1" tooltip="Odkaz na stranku objektu [OKNO Q]" display="OKNO Q"/>
    <hyperlink ref="A19" location="#'OKNO S'!A1" tooltip="Odkaz na stranku objektu [OKNO S]" display="OKNO S"/>
    <hyperlink ref="A20" location="#'OKNO T'!A1" tooltip="Odkaz na stranku objektu [OKNO T]" display="OKNO T"/>
    <hyperlink ref="A21" location="#'OKNO X'!A1" tooltip="Odkaz na stranku objektu [OKNO X]" display="OKNO X"/>
    <hyperlink ref="A22" location="#'VRN II'!A1" tooltip="Odkaz na stranku objektu [VRN II]" display="VRN II"/>
  </hyperlinks>
  <printOptions/>
  <pageMargins left="0.75" right="0.75" top="1" bottom="1" header="0.5" footer="0.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107"/>
  <sheetViews>
    <sheetView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6.7109375" style="0" customWidth="1"/>
    <col min="2" max="2" width="15.7109375" style="0" customWidth="1"/>
    <col min="3" max="3" width="18.7109375" style="0" customWidth="1"/>
    <col min="4" max="4" width="75.7109375" style="0" customWidth="1"/>
    <col min="5" max="5" width="9.7109375" style="0" customWidth="1"/>
    <col min="6" max="6" width="12.7109375" style="0" customWidth="1"/>
    <col min="7" max="12" width="14.7109375" style="0" customWidth="1"/>
    <col min="15" max="16" width="9.140625" style="0" hidden="1" customWidth="1"/>
  </cols>
  <sheetData>
    <row r="1" ht="12.75" customHeight="1">
      <c r="A1" s="5" t="s">
        <v>13</v>
      </c>
    </row>
    <row r="2" ht="12.75" customHeight="1">
      <c r="C2" s="1" t="s">
        <v>14</v>
      </c>
    </row>
    <row r="4" spans="1:5" ht="12.75" customHeight="1">
      <c r="A4" t="s">
        <v>15</v>
      </c>
      <c r="C4" s="5" t="s">
        <v>18</v>
      </c>
      <c r="D4" s="5" t="s">
        <v>19</v>
      </c>
      <c r="E4" s="5"/>
    </row>
    <row r="5" spans="1:5" ht="12.75" customHeight="1">
      <c r="A5" t="s">
        <v>16</v>
      </c>
      <c r="C5" s="5" t="s">
        <v>178</v>
      </c>
      <c r="D5" s="5" t="s">
        <v>178</v>
      </c>
      <c r="E5" s="5"/>
    </row>
    <row r="6" spans="1:5" ht="12.75" customHeight="1">
      <c r="A6" t="s">
        <v>17</v>
      </c>
      <c r="C6" s="5" t="s">
        <v>178</v>
      </c>
      <c r="D6" s="5" t="s">
        <v>178</v>
      </c>
      <c r="E6" s="5"/>
    </row>
    <row r="7" spans="3:5" ht="12.75" customHeight="1">
      <c r="C7" s="5"/>
      <c r="D7" s="5"/>
      <c r="E7" s="5"/>
    </row>
    <row r="8" spans="1:16" ht="12.75" customHeight="1">
      <c r="A8" s="4" t="s">
        <v>21</v>
      </c>
      <c r="B8" s="4" t="s">
        <v>23</v>
      </c>
      <c r="C8" s="4" t="s">
        <v>24</v>
      </c>
      <c r="D8" s="4" t="s">
        <v>25</v>
      </c>
      <c r="E8" s="4" t="s">
        <v>26</v>
      </c>
      <c r="F8" s="4" t="s">
        <v>27</v>
      </c>
      <c r="G8" s="4" t="s">
        <v>28</v>
      </c>
      <c r="H8" s="4"/>
      <c r="I8" s="4" t="s">
        <v>32</v>
      </c>
      <c r="J8" s="4"/>
      <c r="K8" s="4" t="s">
        <v>33</v>
      </c>
      <c r="L8" s="4"/>
      <c r="O8" t="s">
        <v>31</v>
      </c>
      <c r="P8" t="s">
        <v>11</v>
      </c>
    </row>
    <row r="9" spans="1:15" ht="28.5">
      <c r="A9" s="4"/>
      <c r="B9" s="4"/>
      <c r="C9" s="4"/>
      <c r="D9" s="4"/>
      <c r="E9" s="4"/>
      <c r="F9" s="4"/>
      <c r="G9" s="4" t="s">
        <v>29</v>
      </c>
      <c r="H9" s="4" t="s">
        <v>30</v>
      </c>
      <c r="I9" s="4" t="s">
        <v>29</v>
      </c>
      <c r="J9" s="4" t="s">
        <v>30</v>
      </c>
      <c r="K9" s="4" t="s">
        <v>29</v>
      </c>
      <c r="L9" s="4" t="s">
        <v>30</v>
      </c>
      <c r="O9" t="s">
        <v>11</v>
      </c>
    </row>
    <row r="10" spans="1:12" ht="14.25">
      <c r="A10" s="4" t="s">
        <v>22</v>
      </c>
      <c r="B10" s="4" t="s">
        <v>34</v>
      </c>
      <c r="C10" s="4" t="s">
        <v>35</v>
      </c>
      <c r="D10" s="4" t="s">
        <v>36</v>
      </c>
      <c r="E10" s="4" t="s">
        <v>37</v>
      </c>
      <c r="F10" s="4" t="s">
        <v>38</v>
      </c>
      <c r="G10" s="4" t="s">
        <v>39</v>
      </c>
      <c r="H10" s="4" t="s">
        <v>40</v>
      </c>
      <c r="I10" s="4">
        <v>10</v>
      </c>
      <c r="J10" s="4">
        <v>11</v>
      </c>
      <c r="K10" s="4">
        <v>12</v>
      </c>
      <c r="L10" s="4">
        <v>13</v>
      </c>
    </row>
    <row r="11" spans="1:9" ht="12.75" customHeight="1">
      <c r="A11" s="8"/>
      <c r="B11" s="8"/>
      <c r="C11" s="8" t="s">
        <v>42</v>
      </c>
      <c r="D11" s="8" t="s">
        <v>41</v>
      </c>
      <c r="E11" s="8"/>
      <c r="F11" s="10"/>
      <c r="G11" s="8"/>
      <c r="H11" s="10"/>
      <c r="I11" s="10"/>
    </row>
    <row r="12" spans="1:16" ht="12.75">
      <c r="A12" s="7">
        <v>1</v>
      </c>
      <c r="B12" s="7" t="s">
        <v>43</v>
      </c>
      <c r="C12" s="7" t="s">
        <v>44</v>
      </c>
      <c r="D12" s="7" t="s">
        <v>45</v>
      </c>
      <c r="E12" s="7" t="s">
        <v>46</v>
      </c>
      <c r="F12" s="9">
        <v>9.384</v>
      </c>
      <c r="G12" s="13"/>
      <c r="H12" s="12">
        <f>ROUND((G12*F12),2)</f>
      </c>
      <c r="I12" s="9">
        <v>0.04766</v>
      </c>
      <c r="J12" s="9">
        <f>F12*I12</f>
      </c>
      <c r="K12" s="9">
        <v>0</v>
      </c>
      <c r="L12" s="9">
        <f>F12*K12</f>
      </c>
      <c r="O12">
        <f>rekapitulace!H8</f>
      </c>
      <c r="P12">
        <f>ROUND(O12/100*H12,2)</f>
      </c>
    </row>
    <row r="13" ht="12.75">
      <c r="D13" s="14" t="s">
        <v>44</v>
      </c>
    </row>
    <row r="14" spans="1:16" ht="12.75">
      <c r="A14" s="7">
        <v>2</v>
      </c>
      <c r="B14" s="7" t="s">
        <v>47</v>
      </c>
      <c r="C14" s="7" t="s">
        <v>44</v>
      </c>
      <c r="D14" s="7" t="s">
        <v>48</v>
      </c>
      <c r="E14" s="7" t="s">
        <v>49</v>
      </c>
      <c r="F14" s="9">
        <v>13</v>
      </c>
      <c r="G14" s="13"/>
      <c r="H14" s="12">
        <f>ROUND((G14*F14),2)</f>
      </c>
      <c r="I14" s="9">
        <v>0.00431</v>
      </c>
      <c r="J14" s="9">
        <f>F14*I14</f>
      </c>
      <c r="K14" s="9">
        <v>0</v>
      </c>
      <c r="L14" s="9">
        <f>F14*K14</f>
      </c>
      <c r="O14">
        <f>rekapitulace!H8</f>
      </c>
      <c r="P14">
        <f>ROUND(O14/100*H14,2)</f>
      </c>
    </row>
    <row r="15" ht="12.75">
      <c r="D15" s="14" t="s">
        <v>44</v>
      </c>
    </row>
    <row r="16" spans="1:16" ht="12.75">
      <c r="A16" s="7">
        <v>3</v>
      </c>
      <c r="B16" s="7" t="s">
        <v>50</v>
      </c>
      <c r="C16" s="7" t="s">
        <v>44</v>
      </c>
      <c r="D16" s="7" t="s">
        <v>51</v>
      </c>
      <c r="E16" s="7" t="s">
        <v>46</v>
      </c>
      <c r="F16" s="9">
        <v>4.2</v>
      </c>
      <c r="G16" s="13"/>
      <c r="H16" s="12">
        <f>ROUND((G16*F16),2)</f>
      </c>
      <c r="I16" s="9">
        <v>4E-05</v>
      </c>
      <c r="J16" s="9">
        <f>F16*I16</f>
      </c>
      <c r="K16" s="9">
        <v>0</v>
      </c>
      <c r="L16" s="9">
        <f>F16*K16</f>
      </c>
      <c r="O16">
        <f>rekapitulace!H8</f>
      </c>
      <c r="P16">
        <f>ROUND(O16/100*H16,2)</f>
      </c>
    </row>
    <row r="17" ht="12.75">
      <c r="D17" s="14" t="s">
        <v>44</v>
      </c>
    </row>
    <row r="18" spans="1:16" ht="12.75" customHeight="1">
      <c r="A18" s="15"/>
      <c r="B18" s="15"/>
      <c r="C18" s="15" t="s">
        <v>42</v>
      </c>
      <c r="D18" s="15" t="s">
        <v>41</v>
      </c>
      <c r="E18" s="15"/>
      <c r="F18" s="15"/>
      <c r="G18" s="15"/>
      <c r="H18" s="15">
        <f>SUM(H12:H17)</f>
      </c>
      <c r="I18" s="15"/>
      <c r="J18" s="15"/>
      <c r="K18" s="15"/>
      <c r="L18" s="15"/>
      <c r="P18">
        <f>SUM(P12:P17)</f>
      </c>
    </row>
    <row r="20" spans="1:9" ht="12.75" customHeight="1">
      <c r="A20" s="8"/>
      <c r="B20" s="8"/>
      <c r="C20" s="8" t="s">
        <v>53</v>
      </c>
      <c r="D20" s="8" t="s">
        <v>52</v>
      </c>
      <c r="E20" s="8"/>
      <c r="F20" s="10"/>
      <c r="G20" s="8"/>
      <c r="H20" s="10"/>
      <c r="I20" s="10"/>
    </row>
    <row r="21" spans="1:16" ht="12.75">
      <c r="A21" s="7">
        <v>4</v>
      </c>
      <c r="B21" s="7" t="s">
        <v>54</v>
      </c>
      <c r="C21" s="7" t="s">
        <v>44</v>
      </c>
      <c r="D21" s="7" t="s">
        <v>55</v>
      </c>
      <c r="E21" s="7" t="s">
        <v>46</v>
      </c>
      <c r="F21" s="9">
        <v>2.91</v>
      </c>
      <c r="G21" s="13"/>
      <c r="H21" s="12">
        <f>ROUND((G21*F21),2)</f>
      </c>
      <c r="I21" s="9">
        <v>0.04817</v>
      </c>
      <c r="J21" s="9">
        <f>F21*I21</f>
      </c>
      <c r="K21" s="9">
        <v>0</v>
      </c>
      <c r="L21" s="9">
        <f>F21*K21</f>
      </c>
      <c r="O21">
        <f>rekapitulace!H8</f>
      </c>
      <c r="P21">
        <f>ROUND(O21/100*H21,2)</f>
      </c>
    </row>
    <row r="22" ht="12.75">
      <c r="D22" s="14" t="s">
        <v>44</v>
      </c>
    </row>
    <row r="23" spans="1:16" ht="12.75" customHeight="1">
      <c r="A23" s="15"/>
      <c r="B23" s="15"/>
      <c r="C23" s="15" t="s">
        <v>53</v>
      </c>
      <c r="D23" s="15" t="s">
        <v>52</v>
      </c>
      <c r="E23" s="15"/>
      <c r="F23" s="15"/>
      <c r="G23" s="15"/>
      <c r="H23" s="15">
        <f>SUM(H21:H22)</f>
      </c>
      <c r="I23" s="15"/>
      <c r="J23" s="15"/>
      <c r="K23" s="15"/>
      <c r="L23" s="15"/>
      <c r="P23">
        <f>SUM(P21:P22)</f>
      </c>
    </row>
    <row r="25" spans="1:9" ht="12.75" customHeight="1">
      <c r="A25" s="8"/>
      <c r="B25" s="8"/>
      <c r="C25" s="8" t="s">
        <v>57</v>
      </c>
      <c r="D25" s="8" t="s">
        <v>56</v>
      </c>
      <c r="E25" s="8"/>
      <c r="F25" s="10"/>
      <c r="G25" s="8"/>
      <c r="H25" s="10"/>
      <c r="I25" s="10"/>
    </row>
    <row r="26" spans="1:16" ht="12.75">
      <c r="A26" s="7">
        <v>5</v>
      </c>
      <c r="B26" s="7" t="s">
        <v>122</v>
      </c>
      <c r="C26" s="7" t="s">
        <v>44</v>
      </c>
      <c r="D26" s="7" t="s">
        <v>123</v>
      </c>
      <c r="E26" s="7" t="s">
        <v>60</v>
      </c>
      <c r="F26" s="9">
        <v>2</v>
      </c>
      <c r="G26" s="13"/>
      <c r="H26" s="12">
        <f>ROUND((G26*F26),2)</f>
      </c>
      <c r="I26" s="9">
        <v>0.0907</v>
      </c>
      <c r="J26" s="9">
        <f>F26*I26</f>
      </c>
      <c r="K26" s="9">
        <v>0</v>
      </c>
      <c r="L26" s="9">
        <f>F26*K26</f>
      </c>
      <c r="O26">
        <f>rekapitulace!H8</f>
      </c>
      <c r="P26">
        <f>ROUND(O26/100*H26,2)</f>
      </c>
    </row>
    <row r="27" ht="12.75">
      <c r="D27" s="14" t="s">
        <v>44</v>
      </c>
    </row>
    <row r="28" spans="1:16" ht="12.75">
      <c r="A28" s="7">
        <v>6</v>
      </c>
      <c r="B28" s="7" t="s">
        <v>179</v>
      </c>
      <c r="C28" s="7" t="s">
        <v>44</v>
      </c>
      <c r="D28" s="7" t="s">
        <v>180</v>
      </c>
      <c r="E28" s="7" t="s">
        <v>63</v>
      </c>
      <c r="F28" s="9">
        <v>2</v>
      </c>
      <c r="G28" s="13"/>
      <c r="H28" s="12">
        <f>ROUND((G28*F28),2)</f>
      </c>
      <c r="I28" s="9">
        <v>0</v>
      </c>
      <c r="J28" s="9">
        <f>F28*I28</f>
      </c>
      <c r="K28" s="9">
        <v>0</v>
      </c>
      <c r="L28" s="9">
        <f>F28*K28</f>
      </c>
      <c r="O28">
        <f>rekapitulace!H8</f>
      </c>
      <c r="P28">
        <f>ROUND(O28/100*H28,2)</f>
      </c>
    </row>
    <row r="29" ht="409.5">
      <c r="D29" s="14" t="s">
        <v>126</v>
      </c>
    </row>
    <row r="30" spans="1:16" ht="12.75" customHeight="1">
      <c r="A30" s="15"/>
      <c r="B30" s="15"/>
      <c r="C30" s="15" t="s">
        <v>57</v>
      </c>
      <c r="D30" s="15" t="s">
        <v>56</v>
      </c>
      <c r="E30" s="15"/>
      <c r="F30" s="15"/>
      <c r="G30" s="15"/>
      <c r="H30" s="15">
        <f>SUM(H26:H29)</f>
      </c>
      <c r="I30" s="15"/>
      <c r="J30" s="15"/>
      <c r="K30" s="15"/>
      <c r="L30" s="15"/>
      <c r="P30">
        <f>SUM(P26:P29)</f>
      </c>
    </row>
    <row r="32" spans="1:9" ht="12.75" customHeight="1">
      <c r="A32" s="8"/>
      <c r="B32" s="8"/>
      <c r="C32" s="8" t="s">
        <v>128</v>
      </c>
      <c r="D32" s="8" t="s">
        <v>127</v>
      </c>
      <c r="E32" s="8"/>
      <c r="F32" s="10"/>
      <c r="G32" s="8"/>
      <c r="H32" s="10"/>
      <c r="I32" s="10"/>
    </row>
    <row r="33" spans="1:16" ht="12.75">
      <c r="A33" s="7">
        <v>20</v>
      </c>
      <c r="B33" s="7" t="s">
        <v>129</v>
      </c>
      <c r="C33" s="7" t="s">
        <v>44</v>
      </c>
      <c r="D33" s="7" t="s">
        <v>130</v>
      </c>
      <c r="E33" s="7" t="s">
        <v>49</v>
      </c>
      <c r="F33" s="9">
        <v>1.72</v>
      </c>
      <c r="G33" s="13"/>
      <c r="H33" s="12">
        <f>ROUND((G33*F33),2)</f>
      </c>
      <c r="I33" s="9">
        <v>0.00226</v>
      </c>
      <c r="J33" s="9">
        <f>F33*I33</f>
      </c>
      <c r="K33" s="9">
        <v>0</v>
      </c>
      <c r="L33" s="9">
        <f>F33*K33</f>
      </c>
      <c r="O33">
        <f>rekapitulace!H8</f>
      </c>
      <c r="P33">
        <f>ROUND(O33/100*H33,2)</f>
      </c>
    </row>
    <row r="34" ht="12.75">
      <c r="D34" s="14" t="s">
        <v>44</v>
      </c>
    </row>
    <row r="35" spans="1:16" ht="12.75">
      <c r="A35" s="7">
        <v>21</v>
      </c>
      <c r="B35" s="7" t="s">
        <v>131</v>
      </c>
      <c r="C35" s="7" t="s">
        <v>44</v>
      </c>
      <c r="D35" s="7" t="s">
        <v>132</v>
      </c>
      <c r="E35" s="7" t="s">
        <v>69</v>
      </c>
      <c r="F35" s="9">
        <v>0.004</v>
      </c>
      <c r="G35" s="13"/>
      <c r="H35" s="12">
        <f>ROUND((G35*F35),2)</f>
      </c>
      <c r="I35" s="9">
        <v>0</v>
      </c>
      <c r="J35" s="9">
        <f>F35*I35</f>
      </c>
      <c r="K35" s="9">
        <v>0</v>
      </c>
      <c r="L35" s="9">
        <f>F35*K35</f>
      </c>
      <c r="O35">
        <f>rekapitulace!H8</f>
      </c>
      <c r="P35">
        <f>ROUND(O35/100*H35,2)</f>
      </c>
    </row>
    <row r="36" ht="12.75">
      <c r="D36" s="14" t="s">
        <v>44</v>
      </c>
    </row>
    <row r="37" spans="1:16" ht="12.75" customHeight="1">
      <c r="A37" s="15"/>
      <c r="B37" s="15"/>
      <c r="C37" s="15" t="s">
        <v>128</v>
      </c>
      <c r="D37" s="15" t="s">
        <v>127</v>
      </c>
      <c r="E37" s="15"/>
      <c r="F37" s="15"/>
      <c r="G37" s="15"/>
      <c r="H37" s="15">
        <f>SUM(H33:H36)</f>
      </c>
      <c r="I37" s="15"/>
      <c r="J37" s="15"/>
      <c r="K37" s="15"/>
      <c r="L37" s="15"/>
      <c r="P37">
        <f>SUM(P33:P36)</f>
      </c>
    </row>
    <row r="39" spans="1:9" ht="12.75" customHeight="1">
      <c r="A39" s="8"/>
      <c r="B39" s="8"/>
      <c r="C39" s="8" t="s">
        <v>150</v>
      </c>
      <c r="D39" s="8" t="s">
        <v>149</v>
      </c>
      <c r="E39" s="8"/>
      <c r="F39" s="10"/>
      <c r="G39" s="8"/>
      <c r="H39" s="10"/>
      <c r="I39" s="10"/>
    </row>
    <row r="40" spans="1:16" ht="12.75">
      <c r="A40" s="7">
        <v>22</v>
      </c>
      <c r="B40" s="7" t="s">
        <v>151</v>
      </c>
      <c r="C40" s="7" t="s">
        <v>44</v>
      </c>
      <c r="D40" s="7" t="s">
        <v>152</v>
      </c>
      <c r="E40" s="7" t="s">
        <v>46</v>
      </c>
      <c r="F40" s="9">
        <v>1.716</v>
      </c>
      <c r="G40" s="13"/>
      <c r="H40" s="12">
        <f>ROUND((G40*F40),2)</f>
      </c>
      <c r="I40" s="9">
        <v>0.00021</v>
      </c>
      <c r="J40" s="9">
        <f>F40*I40</f>
      </c>
      <c r="K40" s="9">
        <v>0</v>
      </c>
      <c r="L40" s="9">
        <f>F40*K40</f>
      </c>
      <c r="O40">
        <f>rekapitulace!H8</f>
      </c>
      <c r="P40">
        <f>ROUND(O40/100*H40,2)</f>
      </c>
    </row>
    <row r="41" ht="12.75">
      <c r="D41" s="14" t="s">
        <v>44</v>
      </c>
    </row>
    <row r="42" spans="1:16" ht="12.75">
      <c r="A42" s="7">
        <v>23</v>
      </c>
      <c r="B42" s="7" t="s">
        <v>153</v>
      </c>
      <c r="C42" s="7" t="s">
        <v>44</v>
      </c>
      <c r="D42" s="7" t="s">
        <v>154</v>
      </c>
      <c r="E42" s="7" t="s">
        <v>46</v>
      </c>
      <c r="F42" s="9">
        <v>1.716</v>
      </c>
      <c r="G42" s="13"/>
      <c r="H42" s="12">
        <f>ROUND((G42*F42),2)</f>
      </c>
      <c r="I42" s="9">
        <v>0</v>
      </c>
      <c r="J42" s="9">
        <f>F42*I42</f>
      </c>
      <c r="K42" s="9">
        <v>0</v>
      </c>
      <c r="L42" s="9">
        <f>F42*K42</f>
      </c>
      <c r="O42">
        <f>rekapitulace!H8</f>
      </c>
      <c r="P42">
        <f>ROUND(O42/100*H42,2)</f>
      </c>
    </row>
    <row r="43" ht="12.75">
      <c r="D43" s="14" t="s">
        <v>44</v>
      </c>
    </row>
    <row r="44" spans="1:16" ht="12.75">
      <c r="A44" s="7">
        <v>24</v>
      </c>
      <c r="B44" s="7" t="s">
        <v>155</v>
      </c>
      <c r="C44" s="7" t="s">
        <v>44</v>
      </c>
      <c r="D44" s="7" t="s">
        <v>156</v>
      </c>
      <c r="E44" s="7" t="s">
        <v>46</v>
      </c>
      <c r="F44" s="9">
        <v>1.716</v>
      </c>
      <c r="G44" s="13"/>
      <c r="H44" s="12">
        <f>ROUND((G44*F44),2)</f>
      </c>
      <c r="I44" s="9">
        <v>0.00467</v>
      </c>
      <c r="J44" s="9">
        <f>F44*I44</f>
      </c>
      <c r="K44" s="9">
        <v>0</v>
      </c>
      <c r="L44" s="9">
        <f>F44*K44</f>
      </c>
      <c r="O44">
        <f>rekapitulace!H8</f>
      </c>
      <c r="P44">
        <f>ROUND(O44/100*H44,2)</f>
      </c>
    </row>
    <row r="45" ht="12.75">
      <c r="D45" s="14" t="s">
        <v>44</v>
      </c>
    </row>
    <row r="46" spans="1:16" ht="12.75">
      <c r="A46" s="7">
        <v>25</v>
      </c>
      <c r="B46" s="7" t="s">
        <v>157</v>
      </c>
      <c r="C46" s="7" t="s">
        <v>44</v>
      </c>
      <c r="D46" s="7" t="s">
        <v>158</v>
      </c>
      <c r="E46" s="7" t="s">
        <v>49</v>
      </c>
      <c r="F46" s="9">
        <v>12</v>
      </c>
      <c r="G46" s="13"/>
      <c r="H46" s="12">
        <f>ROUND((G46*F46),2)</f>
      </c>
      <c r="I46" s="9">
        <v>0</v>
      </c>
      <c r="J46" s="9">
        <f>F46*I46</f>
      </c>
      <c r="K46" s="9">
        <v>0</v>
      </c>
      <c r="L46" s="9">
        <f>F46*K46</f>
      </c>
      <c r="O46">
        <f>rekapitulace!H8</f>
      </c>
      <c r="P46">
        <f>ROUND(O46/100*H46,2)</f>
      </c>
    </row>
    <row r="47" ht="12.75">
      <c r="D47" s="14" t="s">
        <v>44</v>
      </c>
    </row>
    <row r="48" spans="1:16" ht="12.75">
      <c r="A48" s="7">
        <v>26</v>
      </c>
      <c r="B48" s="7" t="s">
        <v>159</v>
      </c>
      <c r="C48" s="7" t="s">
        <v>44</v>
      </c>
      <c r="D48" s="7" t="s">
        <v>160</v>
      </c>
      <c r="E48" s="7" t="s">
        <v>69</v>
      </c>
      <c r="F48" s="9">
        <v>0.008</v>
      </c>
      <c r="G48" s="13"/>
      <c r="H48" s="12">
        <f>ROUND((G48*F48),2)</f>
      </c>
      <c r="I48" s="9">
        <v>0</v>
      </c>
      <c r="J48" s="9">
        <f>F48*I48</f>
      </c>
      <c r="K48" s="9">
        <v>0</v>
      </c>
      <c r="L48" s="9">
        <f>F48*K48</f>
      </c>
      <c r="O48">
        <f>rekapitulace!H8</f>
      </c>
      <c r="P48">
        <f>ROUND(O48/100*H48,2)</f>
      </c>
    </row>
    <row r="49" ht="12.75">
      <c r="D49" s="14" t="s">
        <v>44</v>
      </c>
    </row>
    <row r="50" spans="1:16" ht="12.75" customHeight="1">
      <c r="A50" s="15"/>
      <c r="B50" s="15"/>
      <c r="C50" s="15" t="s">
        <v>150</v>
      </c>
      <c r="D50" s="15" t="s">
        <v>149</v>
      </c>
      <c r="E50" s="15"/>
      <c r="F50" s="15"/>
      <c r="G50" s="15"/>
      <c r="H50" s="15">
        <f>SUM(H40:H49)</f>
      </c>
      <c r="I50" s="15"/>
      <c r="J50" s="15"/>
      <c r="K50" s="15"/>
      <c r="L50" s="15"/>
      <c r="P50">
        <f>SUM(P40:P49)</f>
      </c>
    </row>
    <row r="52" spans="1:9" ht="12.75" customHeight="1">
      <c r="A52" s="8"/>
      <c r="B52" s="8"/>
      <c r="C52" s="8" t="s">
        <v>73</v>
      </c>
      <c r="D52" s="8" t="s">
        <v>72</v>
      </c>
      <c r="E52" s="8"/>
      <c r="F52" s="10"/>
      <c r="G52" s="8"/>
      <c r="H52" s="10"/>
      <c r="I52" s="10"/>
    </row>
    <row r="53" spans="1:16" ht="12.75">
      <c r="A53" s="7">
        <v>27</v>
      </c>
      <c r="B53" s="7" t="s">
        <v>74</v>
      </c>
      <c r="C53" s="7" t="s">
        <v>44</v>
      </c>
      <c r="D53" s="7" t="s">
        <v>75</v>
      </c>
      <c r="E53" s="7" t="s">
        <v>46</v>
      </c>
      <c r="F53" s="9">
        <v>11.256</v>
      </c>
      <c r="G53" s="13"/>
      <c r="H53" s="12">
        <f>ROUND((G53*F53),2)</f>
      </c>
      <c r="I53" s="9">
        <v>0.00016</v>
      </c>
      <c r="J53" s="9">
        <f>F53*I53</f>
      </c>
      <c r="K53" s="9">
        <v>0</v>
      </c>
      <c r="L53" s="9">
        <f>F53*K53</f>
      </c>
      <c r="O53">
        <f>rekapitulace!H8</f>
      </c>
      <c r="P53">
        <f>ROUND(O53/100*H53,2)</f>
      </c>
    </row>
    <row r="54" ht="12.75">
      <c r="D54" s="14" t="s">
        <v>44</v>
      </c>
    </row>
    <row r="55" spans="1:16" ht="12.75" customHeight="1">
      <c r="A55" s="15"/>
      <c r="B55" s="15"/>
      <c r="C55" s="15" t="s">
        <v>73</v>
      </c>
      <c r="D55" s="15" t="s">
        <v>72</v>
      </c>
      <c r="E55" s="15"/>
      <c r="F55" s="15"/>
      <c r="G55" s="15"/>
      <c r="H55" s="15">
        <f>SUM(H53:H54)</f>
      </c>
      <c r="I55" s="15"/>
      <c r="J55" s="15"/>
      <c r="K55" s="15"/>
      <c r="L55" s="15"/>
      <c r="P55">
        <f>SUM(P53:P54)</f>
      </c>
    </row>
    <row r="57" spans="1:9" ht="12.75" customHeight="1">
      <c r="A57" s="8"/>
      <c r="B57" s="8"/>
      <c r="C57" s="8" t="s">
        <v>77</v>
      </c>
      <c r="D57" s="8" t="s">
        <v>76</v>
      </c>
      <c r="E57" s="8"/>
      <c r="F57" s="10"/>
      <c r="G57" s="8"/>
      <c r="H57" s="10"/>
      <c r="I57" s="10"/>
    </row>
    <row r="58" spans="1:16" ht="12.75">
      <c r="A58" s="7">
        <v>7</v>
      </c>
      <c r="B58" s="7" t="s">
        <v>137</v>
      </c>
      <c r="C58" s="7" t="s">
        <v>44</v>
      </c>
      <c r="D58" s="7" t="s">
        <v>138</v>
      </c>
      <c r="E58" s="7" t="s">
        <v>46</v>
      </c>
      <c r="F58" s="9">
        <v>4</v>
      </c>
      <c r="G58" s="13"/>
      <c r="H58" s="12">
        <f>ROUND((G58*F58),2)</f>
      </c>
      <c r="I58" s="9">
        <v>0.00158</v>
      </c>
      <c r="J58" s="9">
        <f>F58*I58</f>
      </c>
      <c r="K58" s="9">
        <v>0</v>
      </c>
      <c r="L58" s="9">
        <f>F58*K58</f>
      </c>
      <c r="O58">
        <f>rekapitulace!H8</f>
      </c>
      <c r="P58">
        <f>ROUND(O58/100*H58,2)</f>
      </c>
    </row>
    <row r="59" ht="12.75">
      <c r="D59" s="14" t="s">
        <v>44</v>
      </c>
    </row>
    <row r="60" spans="1:16" ht="12.75" customHeight="1">
      <c r="A60" s="15"/>
      <c r="B60" s="15"/>
      <c r="C60" s="15" t="s">
        <v>77</v>
      </c>
      <c r="D60" s="15" t="s">
        <v>76</v>
      </c>
      <c r="E60" s="15"/>
      <c r="F60" s="15"/>
      <c r="G60" s="15"/>
      <c r="H60" s="15">
        <f>SUM(H58:H59)</f>
      </c>
      <c r="I60" s="15"/>
      <c r="J60" s="15"/>
      <c r="K60" s="15"/>
      <c r="L60" s="15"/>
      <c r="P60">
        <f>SUM(P58:P59)</f>
      </c>
    </row>
    <row r="62" spans="1:9" ht="12.75" customHeight="1">
      <c r="A62" s="8"/>
      <c r="B62" s="8"/>
      <c r="C62" s="8" t="s">
        <v>81</v>
      </c>
      <c r="D62" s="8" t="s">
        <v>80</v>
      </c>
      <c r="E62" s="8"/>
      <c r="F62" s="10"/>
      <c r="G62" s="8"/>
      <c r="H62" s="10"/>
      <c r="I62" s="10"/>
    </row>
    <row r="63" spans="1:16" ht="12.75">
      <c r="A63" s="7">
        <v>8</v>
      </c>
      <c r="B63" s="7" t="s">
        <v>82</v>
      </c>
      <c r="C63" s="7" t="s">
        <v>44</v>
      </c>
      <c r="D63" s="7" t="s">
        <v>83</v>
      </c>
      <c r="E63" s="7" t="s">
        <v>46</v>
      </c>
      <c r="F63" s="9">
        <v>20</v>
      </c>
      <c r="G63" s="13"/>
      <c r="H63" s="12">
        <f>ROUND((G63*F63),2)</f>
      </c>
      <c r="I63" s="9">
        <v>0</v>
      </c>
      <c r="J63" s="9">
        <f>F63*I63</f>
      </c>
      <c r="K63" s="9">
        <v>0</v>
      </c>
      <c r="L63" s="9">
        <f>F63*K63</f>
      </c>
      <c r="O63">
        <f>rekapitulace!H8</f>
      </c>
      <c r="P63">
        <f>ROUND(O63/100*H63,2)</f>
      </c>
    </row>
    <row r="64" ht="12.75">
      <c r="D64" s="14" t="s">
        <v>44</v>
      </c>
    </row>
    <row r="65" spans="1:16" ht="12.75" customHeight="1">
      <c r="A65" s="15"/>
      <c r="B65" s="15"/>
      <c r="C65" s="15" t="s">
        <v>81</v>
      </c>
      <c r="D65" s="15" t="s">
        <v>80</v>
      </c>
      <c r="E65" s="15"/>
      <c r="F65" s="15"/>
      <c r="G65" s="15"/>
      <c r="H65" s="15">
        <f>SUM(H63:H64)</f>
      </c>
      <c r="I65" s="15"/>
      <c r="J65" s="15"/>
      <c r="K65" s="15"/>
      <c r="L65" s="15"/>
      <c r="P65">
        <f>SUM(P63:P64)</f>
      </c>
    </row>
    <row r="67" spans="1:9" ht="12.75" customHeight="1">
      <c r="A67" s="8"/>
      <c r="B67" s="8"/>
      <c r="C67" s="8" t="s">
        <v>85</v>
      </c>
      <c r="D67" s="8" t="s">
        <v>84</v>
      </c>
      <c r="E67" s="8"/>
      <c r="F67" s="10"/>
      <c r="G67" s="8"/>
      <c r="H67" s="10"/>
      <c r="I67" s="10"/>
    </row>
    <row r="68" spans="1:16" ht="12.75">
      <c r="A68" s="7">
        <v>9</v>
      </c>
      <c r="B68" s="7" t="s">
        <v>139</v>
      </c>
      <c r="C68" s="7" t="s">
        <v>44</v>
      </c>
      <c r="D68" s="7" t="s">
        <v>140</v>
      </c>
      <c r="E68" s="7" t="s">
        <v>46</v>
      </c>
      <c r="F68" s="9">
        <v>4.2</v>
      </c>
      <c r="G68" s="13"/>
      <c r="H68" s="12">
        <f>ROUND((G68*F68),2)</f>
      </c>
      <c r="I68" s="9">
        <v>0.00082</v>
      </c>
      <c r="J68" s="9">
        <f>F68*I68</f>
      </c>
      <c r="K68" s="9">
        <v>0</v>
      </c>
      <c r="L68" s="9">
        <f>F68*K68</f>
      </c>
      <c r="O68">
        <f>rekapitulace!H8</f>
      </c>
      <c r="P68">
        <f>ROUND(O68/100*H68,2)</f>
      </c>
    </row>
    <row r="69" ht="12.75">
      <c r="D69" s="14" t="s">
        <v>44</v>
      </c>
    </row>
    <row r="70" spans="1:16" ht="12.75">
      <c r="A70" s="7">
        <v>10</v>
      </c>
      <c r="B70" s="7" t="s">
        <v>141</v>
      </c>
      <c r="C70" s="7" t="s">
        <v>44</v>
      </c>
      <c r="D70" s="7" t="s">
        <v>142</v>
      </c>
      <c r="E70" s="7" t="s">
        <v>60</v>
      </c>
      <c r="F70" s="9">
        <v>4</v>
      </c>
      <c r="G70" s="13"/>
      <c r="H70" s="12">
        <f>ROUND((G70*F70),2)</f>
      </c>
      <c r="I70" s="9">
        <v>0</v>
      </c>
      <c r="J70" s="9">
        <f>F70*I70</f>
      </c>
      <c r="K70" s="9">
        <v>0</v>
      </c>
      <c r="L70" s="9">
        <f>F70*K70</f>
      </c>
      <c r="O70">
        <f>rekapitulace!H8</f>
      </c>
      <c r="P70">
        <f>ROUND(O70/100*H70,2)</f>
      </c>
    </row>
    <row r="71" ht="12.75">
      <c r="D71" s="14" t="s">
        <v>44</v>
      </c>
    </row>
    <row r="72" spans="1:16" ht="12.75" customHeight="1">
      <c r="A72" s="15"/>
      <c r="B72" s="15"/>
      <c r="C72" s="15" t="s">
        <v>85</v>
      </c>
      <c r="D72" s="15" t="s">
        <v>84</v>
      </c>
      <c r="E72" s="15"/>
      <c r="F72" s="15"/>
      <c r="G72" s="15"/>
      <c r="H72" s="15">
        <f>SUM(H68:H71)</f>
      </c>
      <c r="I72" s="15"/>
      <c r="J72" s="15"/>
      <c r="K72" s="15"/>
      <c r="L72" s="15"/>
      <c r="P72">
        <f>SUM(P68:P71)</f>
      </c>
    </row>
    <row r="74" spans="1:9" ht="12.75" customHeight="1">
      <c r="A74" s="8"/>
      <c r="B74" s="8"/>
      <c r="C74" s="8" t="s">
        <v>91</v>
      </c>
      <c r="D74" s="8" t="s">
        <v>90</v>
      </c>
      <c r="E74" s="8"/>
      <c r="F74" s="10"/>
      <c r="G74" s="8"/>
      <c r="H74" s="10"/>
      <c r="I74" s="10"/>
    </row>
    <row r="75" spans="1:16" ht="12.75">
      <c r="A75" s="7">
        <v>11</v>
      </c>
      <c r="B75" s="7" t="s">
        <v>92</v>
      </c>
      <c r="C75" s="7" t="s">
        <v>44</v>
      </c>
      <c r="D75" s="7" t="s">
        <v>93</v>
      </c>
      <c r="E75" s="7" t="s">
        <v>46</v>
      </c>
      <c r="F75" s="9">
        <v>9.384</v>
      </c>
      <c r="G75" s="13"/>
      <c r="H75" s="12">
        <f>ROUND((G75*F75),2)</f>
      </c>
      <c r="I75" s="9">
        <v>0</v>
      </c>
      <c r="J75" s="9">
        <f>F75*I75</f>
      </c>
      <c r="K75" s="9">
        <v>0</v>
      </c>
      <c r="L75" s="9">
        <f>F75*K75</f>
      </c>
      <c r="O75">
        <f>rekapitulace!H8</f>
      </c>
      <c r="P75">
        <f>ROUND(O75/100*H75,2)</f>
      </c>
    </row>
    <row r="76" ht="12.75">
      <c r="D76" s="14" t="s">
        <v>44</v>
      </c>
    </row>
    <row r="77" spans="1:16" ht="12.75">
      <c r="A77" s="7">
        <v>12</v>
      </c>
      <c r="B77" s="7" t="s">
        <v>161</v>
      </c>
      <c r="C77" s="7" t="s">
        <v>44</v>
      </c>
      <c r="D77" s="7" t="s">
        <v>162</v>
      </c>
      <c r="E77" s="7" t="s">
        <v>46</v>
      </c>
      <c r="F77" s="9">
        <v>1.716</v>
      </c>
      <c r="G77" s="13"/>
      <c r="H77" s="12">
        <f>ROUND((G77*F77),2)</f>
      </c>
      <c r="I77" s="9">
        <v>0</v>
      </c>
      <c r="J77" s="9">
        <f>F77*I77</f>
      </c>
      <c r="K77" s="9">
        <v>0</v>
      </c>
      <c r="L77" s="9">
        <f>F77*K77</f>
      </c>
      <c r="O77">
        <f>rekapitulace!H8</f>
      </c>
      <c r="P77">
        <f>ROUND(O77/100*H77,2)</f>
      </c>
    </row>
    <row r="78" ht="12.75">
      <c r="D78" s="14" t="s">
        <v>44</v>
      </c>
    </row>
    <row r="79" spans="1:16" ht="12.75">
      <c r="A79" s="7">
        <v>13</v>
      </c>
      <c r="B79" s="7" t="s">
        <v>94</v>
      </c>
      <c r="C79" s="7" t="s">
        <v>44</v>
      </c>
      <c r="D79" s="7" t="s">
        <v>95</v>
      </c>
      <c r="E79" s="7" t="s">
        <v>69</v>
      </c>
      <c r="F79" s="9">
        <v>0.773</v>
      </c>
      <c r="G79" s="13"/>
      <c r="H79" s="12">
        <f>ROUND((G79*F79),2)</f>
      </c>
      <c r="I79" s="9">
        <v>0</v>
      </c>
      <c r="J79" s="9">
        <f>F79*I79</f>
      </c>
      <c r="K79" s="9">
        <v>0</v>
      </c>
      <c r="L79" s="9">
        <f>F79*K79</f>
      </c>
      <c r="O79">
        <f>rekapitulace!H8</f>
      </c>
      <c r="P79">
        <f>ROUND(O79/100*H79,2)</f>
      </c>
    </row>
    <row r="80" ht="12.75">
      <c r="D80" s="14" t="s">
        <v>44</v>
      </c>
    </row>
    <row r="81" spans="1:16" ht="12.75">
      <c r="A81" s="7">
        <v>14</v>
      </c>
      <c r="B81" s="7" t="s">
        <v>96</v>
      </c>
      <c r="C81" s="7" t="s">
        <v>44</v>
      </c>
      <c r="D81" s="7" t="s">
        <v>97</v>
      </c>
      <c r="E81" s="7" t="s">
        <v>69</v>
      </c>
      <c r="F81" s="9">
        <v>0.775</v>
      </c>
      <c r="G81" s="13"/>
      <c r="H81" s="12">
        <f>ROUND((G81*F81),2)</f>
      </c>
      <c r="I81" s="9">
        <v>0</v>
      </c>
      <c r="J81" s="9">
        <f>F81*I81</f>
      </c>
      <c r="K81" s="9">
        <v>0</v>
      </c>
      <c r="L81" s="9">
        <f>F81*K81</f>
      </c>
      <c r="O81">
        <f>rekapitulace!H8</f>
      </c>
      <c r="P81">
        <f>ROUND(O81/100*H81,2)</f>
      </c>
    </row>
    <row r="82" ht="12.75">
      <c r="D82" s="14" t="s">
        <v>44</v>
      </c>
    </row>
    <row r="83" spans="1:16" ht="12.75">
      <c r="A83" s="7">
        <v>15</v>
      </c>
      <c r="B83" s="7" t="s">
        <v>98</v>
      </c>
      <c r="C83" s="7" t="s">
        <v>44</v>
      </c>
      <c r="D83" s="7" t="s">
        <v>99</v>
      </c>
      <c r="E83" s="7" t="s">
        <v>69</v>
      </c>
      <c r="F83" s="9">
        <v>6.977</v>
      </c>
      <c r="G83" s="13"/>
      <c r="H83" s="12">
        <f>ROUND((G83*F83),2)</f>
      </c>
      <c r="I83" s="9">
        <v>0</v>
      </c>
      <c r="J83" s="9">
        <f>F83*I83</f>
      </c>
      <c r="K83" s="9">
        <v>0</v>
      </c>
      <c r="L83" s="9">
        <f>F83*K83</f>
      </c>
      <c r="O83">
        <f>rekapitulace!H8</f>
      </c>
      <c r="P83">
        <f>ROUND(O83/100*H83,2)</f>
      </c>
    </row>
    <row r="84" ht="12.75">
      <c r="D84" s="14" t="s">
        <v>44</v>
      </c>
    </row>
    <row r="85" spans="1:16" ht="12.75">
      <c r="A85" s="7">
        <v>16</v>
      </c>
      <c r="B85" s="7" t="s">
        <v>100</v>
      </c>
      <c r="C85" s="7" t="s">
        <v>44</v>
      </c>
      <c r="D85" s="7" t="s">
        <v>101</v>
      </c>
      <c r="E85" s="7" t="s">
        <v>69</v>
      </c>
      <c r="F85" s="9">
        <v>0.775</v>
      </c>
      <c r="G85" s="13"/>
      <c r="H85" s="12">
        <f>ROUND((G85*F85),2)</f>
      </c>
      <c r="I85" s="9">
        <v>0</v>
      </c>
      <c r="J85" s="9">
        <f>F85*I85</f>
      </c>
      <c r="K85" s="9">
        <v>0</v>
      </c>
      <c r="L85" s="9">
        <f>F85*K85</f>
      </c>
      <c r="O85">
        <f>rekapitulace!H8</f>
      </c>
      <c r="P85">
        <f>ROUND(O85/100*H85,2)</f>
      </c>
    </row>
    <row r="86" ht="12.75">
      <c r="D86" s="14" t="s">
        <v>44</v>
      </c>
    </row>
    <row r="87" spans="1:16" ht="12.75">
      <c r="A87" s="7">
        <v>17</v>
      </c>
      <c r="B87" s="7" t="s">
        <v>102</v>
      </c>
      <c r="C87" s="7" t="s">
        <v>44</v>
      </c>
      <c r="D87" s="7" t="s">
        <v>103</v>
      </c>
      <c r="E87" s="7" t="s">
        <v>69</v>
      </c>
      <c r="F87" s="9">
        <v>3.876</v>
      </c>
      <c r="G87" s="13"/>
      <c r="H87" s="12">
        <f>ROUND((G87*F87),2)</f>
      </c>
      <c r="I87" s="9">
        <v>0</v>
      </c>
      <c r="J87" s="9">
        <f>F87*I87</f>
      </c>
      <c r="K87" s="9">
        <v>0</v>
      </c>
      <c r="L87" s="9">
        <f>F87*K87</f>
      </c>
      <c r="O87">
        <f>rekapitulace!H8</f>
      </c>
      <c r="P87">
        <f>ROUND(O87/100*H87,2)</f>
      </c>
    </row>
    <row r="88" ht="12.75">
      <c r="D88" s="14" t="s">
        <v>44</v>
      </c>
    </row>
    <row r="89" spans="1:16" ht="12.75">
      <c r="A89" s="7">
        <v>18</v>
      </c>
      <c r="B89" s="7" t="s">
        <v>104</v>
      </c>
      <c r="C89" s="7" t="s">
        <v>44</v>
      </c>
      <c r="D89" s="7" t="s">
        <v>105</v>
      </c>
      <c r="E89" s="7" t="s">
        <v>69</v>
      </c>
      <c r="F89" s="9">
        <v>0.773</v>
      </c>
      <c r="G89" s="13"/>
      <c r="H89" s="12">
        <f>ROUND((G89*F89),2)</f>
      </c>
      <c r="I89" s="9">
        <v>0</v>
      </c>
      <c r="J89" s="9">
        <f>F89*I89</f>
      </c>
      <c r="K89" s="9">
        <v>0</v>
      </c>
      <c r="L89" s="9">
        <f>F89*K89</f>
      </c>
      <c r="O89">
        <f>rekapitulace!H8</f>
      </c>
      <c r="P89">
        <f>ROUND(O89/100*H89,2)</f>
      </c>
    </row>
    <row r="90" ht="12.75">
      <c r="D90" s="14" t="s">
        <v>44</v>
      </c>
    </row>
    <row r="91" spans="1:16" ht="12.75" customHeight="1">
      <c r="A91" s="15"/>
      <c r="B91" s="15"/>
      <c r="C91" s="15" t="s">
        <v>91</v>
      </c>
      <c r="D91" s="15" t="s">
        <v>90</v>
      </c>
      <c r="E91" s="15"/>
      <c r="F91" s="15"/>
      <c r="G91" s="15"/>
      <c r="H91" s="15">
        <f>SUM(H75:H90)</f>
      </c>
      <c r="I91" s="15"/>
      <c r="J91" s="15"/>
      <c r="K91" s="15"/>
      <c r="L91" s="15"/>
      <c r="P91">
        <f>SUM(P75:P90)</f>
      </c>
    </row>
    <row r="93" spans="1:9" ht="12.75" customHeight="1">
      <c r="A93" s="8"/>
      <c r="B93" s="8"/>
      <c r="C93" s="8" t="s">
        <v>107</v>
      </c>
      <c r="D93" s="8" t="s">
        <v>106</v>
      </c>
      <c r="E93" s="8"/>
      <c r="F93" s="10"/>
      <c r="G93" s="8"/>
      <c r="H93" s="10"/>
      <c r="I93" s="10"/>
    </row>
    <row r="94" spans="1:16" ht="12.75">
      <c r="A94" s="7">
        <v>19</v>
      </c>
      <c r="B94" s="7" t="s">
        <v>108</v>
      </c>
      <c r="C94" s="7" t="s">
        <v>44</v>
      </c>
      <c r="D94" s="7" t="s">
        <v>109</v>
      </c>
      <c r="E94" s="7" t="s">
        <v>69</v>
      </c>
      <c r="F94" s="9">
        <v>0.836</v>
      </c>
      <c r="G94" s="13"/>
      <c r="H94" s="12">
        <f>ROUND((G94*F94),2)</f>
      </c>
      <c r="I94" s="9">
        <v>0</v>
      </c>
      <c r="J94" s="9">
        <f>F94*I94</f>
      </c>
      <c r="K94" s="9">
        <v>0</v>
      </c>
      <c r="L94" s="9">
        <f>F94*K94</f>
      </c>
      <c r="O94">
        <f>rekapitulace!H8</f>
      </c>
      <c r="P94">
        <f>ROUND(O94/100*H94,2)</f>
      </c>
    </row>
    <row r="95" ht="12.75">
      <c r="D95" s="14" t="s">
        <v>44</v>
      </c>
    </row>
    <row r="96" spans="1:16" ht="12.75" customHeight="1">
      <c r="A96" s="15"/>
      <c r="B96" s="15"/>
      <c r="C96" s="15" t="s">
        <v>107</v>
      </c>
      <c r="D96" s="15" t="s">
        <v>106</v>
      </c>
      <c r="E96" s="15"/>
      <c r="F96" s="15"/>
      <c r="G96" s="15"/>
      <c r="H96" s="15">
        <f>SUM(H94:H95)</f>
      </c>
      <c r="I96" s="15"/>
      <c r="J96" s="15"/>
      <c r="K96" s="15"/>
      <c r="L96" s="15"/>
      <c r="P96">
        <f>SUM(P94:P95)</f>
      </c>
    </row>
    <row r="98" spans="1:16" ht="12.75" customHeight="1">
      <c r="A98" s="15"/>
      <c r="B98" s="15"/>
      <c r="C98" s="15"/>
      <c r="D98" s="15" t="s">
        <v>110</v>
      </c>
      <c r="E98" s="15"/>
      <c r="F98" s="15"/>
      <c r="G98" s="15"/>
      <c r="H98" s="15">
        <f>+H18+H23+H30+H37+H50+H55+H60+H65+H72+H91+H96</f>
      </c>
      <c r="I98" s="15"/>
      <c r="J98" s="15"/>
      <c r="K98" s="15"/>
      <c r="L98" s="15"/>
      <c r="P98">
        <f>+P18+P23+P30+P37+P50+P55+P60+P65+P72+P91+P96</f>
      </c>
    </row>
    <row r="100" spans="1:12" ht="12.75" customHeight="1">
      <c r="A100" s="15" t="s">
        <v>111</v>
      </c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</row>
    <row r="101" spans="1:12" ht="12.75" customHeight="1">
      <c r="A101" s="15"/>
      <c r="B101" s="15"/>
      <c r="C101" s="15"/>
      <c r="D101" s="15" t="s">
        <v>112</v>
      </c>
      <c r="E101" s="15"/>
      <c r="F101" s="15"/>
      <c r="G101" s="15"/>
      <c r="H101" s="15"/>
      <c r="I101" s="15"/>
      <c r="J101" s="15"/>
      <c r="K101" s="15"/>
      <c r="L101" s="15"/>
    </row>
    <row r="102" spans="1:16" ht="12.75" customHeight="1">
      <c r="A102" s="15"/>
      <c r="B102" s="15"/>
      <c r="C102" s="15"/>
      <c r="D102" s="15" t="s">
        <v>113</v>
      </c>
      <c r="E102" s="15"/>
      <c r="F102" s="15"/>
      <c r="G102" s="15"/>
      <c r="H102" s="15">
        <v>0</v>
      </c>
      <c r="I102" s="15"/>
      <c r="J102" s="15"/>
      <c r="K102" s="15"/>
      <c r="L102" s="15"/>
      <c r="P102">
        <v>0</v>
      </c>
    </row>
    <row r="103" spans="1:12" ht="12.75" customHeight="1">
      <c r="A103" s="15"/>
      <c r="B103" s="15"/>
      <c r="C103" s="15"/>
      <c r="D103" s="15" t="s">
        <v>114</v>
      </c>
      <c r="E103" s="15"/>
      <c r="F103" s="15"/>
      <c r="G103" s="15"/>
      <c r="H103" s="15"/>
      <c r="I103" s="15"/>
      <c r="J103" s="15"/>
      <c r="K103" s="15"/>
      <c r="L103" s="15"/>
    </row>
    <row r="104" spans="1:16" ht="12.75" customHeight="1">
      <c r="A104" s="15"/>
      <c r="B104" s="15"/>
      <c r="C104" s="15"/>
      <c r="D104" s="15" t="s">
        <v>115</v>
      </c>
      <c r="E104" s="15"/>
      <c r="F104" s="15"/>
      <c r="G104" s="15"/>
      <c r="H104" s="15">
        <v>0</v>
      </c>
      <c r="I104" s="15"/>
      <c r="J104" s="15"/>
      <c r="K104" s="15"/>
      <c r="L104" s="15"/>
      <c r="P104">
        <v>0</v>
      </c>
    </row>
    <row r="105" spans="1:16" ht="12.75" customHeight="1">
      <c r="A105" s="15"/>
      <c r="B105" s="15"/>
      <c r="C105" s="15"/>
      <c r="D105" s="15" t="s">
        <v>116</v>
      </c>
      <c r="E105" s="15"/>
      <c r="F105" s="15"/>
      <c r="G105" s="15"/>
      <c r="H105" s="15">
        <f>H102+H104</f>
      </c>
      <c r="I105" s="15"/>
      <c r="J105" s="15"/>
      <c r="K105" s="15"/>
      <c r="L105" s="15"/>
      <c r="P105">
        <f>P102+P104</f>
      </c>
    </row>
    <row r="107" spans="1:16" ht="12.75" customHeight="1">
      <c r="A107" s="15"/>
      <c r="B107" s="15"/>
      <c r="C107" s="15"/>
      <c r="D107" s="15" t="s">
        <v>116</v>
      </c>
      <c r="E107" s="15"/>
      <c r="F107" s="15"/>
      <c r="G107" s="15"/>
      <c r="H107" s="15">
        <f>H98+H105</f>
      </c>
      <c r="I107" s="15"/>
      <c r="J107" s="15"/>
      <c r="K107" s="15"/>
      <c r="L107" s="15"/>
      <c r="P107">
        <f>P98+P105</f>
      </c>
    </row>
  </sheetData>
  <sheetProtection formatColumns="0"/>
  <mergeCells count="9">
    <mergeCell ref="A8:A9"/>
    <mergeCell ref="B8:B9"/>
    <mergeCell ref="C8:C9"/>
    <mergeCell ref="D8:D9"/>
    <mergeCell ref="E8:E9"/>
    <mergeCell ref="F8:F9"/>
    <mergeCell ref="G8:H8"/>
    <mergeCell ref="I8:J8"/>
    <mergeCell ref="K8:L8"/>
  </mergeCells>
  <printOptions/>
  <pageMargins left="0.75" right="0.75" top="1" bottom="1" header="0.5" footer="0.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107"/>
  <sheetViews>
    <sheetView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6.7109375" style="0" customWidth="1"/>
    <col min="2" max="2" width="15.7109375" style="0" customWidth="1"/>
    <col min="3" max="3" width="18.7109375" style="0" customWidth="1"/>
    <col min="4" max="4" width="75.7109375" style="0" customWidth="1"/>
    <col min="5" max="5" width="9.7109375" style="0" customWidth="1"/>
    <col min="6" max="6" width="12.7109375" style="0" customWidth="1"/>
    <col min="7" max="12" width="14.7109375" style="0" customWidth="1"/>
    <col min="15" max="16" width="9.140625" style="0" hidden="1" customWidth="1"/>
  </cols>
  <sheetData>
    <row r="1" ht="12.75" customHeight="1">
      <c r="A1" s="5" t="s">
        <v>13</v>
      </c>
    </row>
    <row r="2" ht="12.75" customHeight="1">
      <c r="C2" s="1" t="s">
        <v>14</v>
      </c>
    </row>
    <row r="4" spans="1:5" ht="12.75" customHeight="1">
      <c r="A4" t="s">
        <v>15</v>
      </c>
      <c r="C4" s="5" t="s">
        <v>18</v>
      </c>
      <c r="D4" s="5" t="s">
        <v>19</v>
      </c>
      <c r="E4" s="5"/>
    </row>
    <row r="5" spans="1:5" ht="12.75" customHeight="1">
      <c r="A5" t="s">
        <v>16</v>
      </c>
      <c r="C5" s="5" t="s">
        <v>181</v>
      </c>
      <c r="D5" s="5" t="s">
        <v>181</v>
      </c>
      <c r="E5" s="5"/>
    </row>
    <row r="6" spans="1:5" ht="12.75" customHeight="1">
      <c r="A6" t="s">
        <v>17</v>
      </c>
      <c r="C6" s="5" t="s">
        <v>181</v>
      </c>
      <c r="D6" s="5" t="s">
        <v>181</v>
      </c>
      <c r="E6" s="5"/>
    </row>
    <row r="7" spans="3:5" ht="12.75" customHeight="1">
      <c r="C7" s="5"/>
      <c r="D7" s="5"/>
      <c r="E7" s="5"/>
    </row>
    <row r="8" spans="1:16" ht="12.75" customHeight="1">
      <c r="A8" s="4" t="s">
        <v>21</v>
      </c>
      <c r="B8" s="4" t="s">
        <v>23</v>
      </c>
      <c r="C8" s="4" t="s">
        <v>24</v>
      </c>
      <c r="D8" s="4" t="s">
        <v>25</v>
      </c>
      <c r="E8" s="4" t="s">
        <v>26</v>
      </c>
      <c r="F8" s="4" t="s">
        <v>27</v>
      </c>
      <c r="G8" s="4" t="s">
        <v>28</v>
      </c>
      <c r="H8" s="4"/>
      <c r="I8" s="4" t="s">
        <v>32</v>
      </c>
      <c r="J8" s="4"/>
      <c r="K8" s="4" t="s">
        <v>33</v>
      </c>
      <c r="L8" s="4"/>
      <c r="O8" t="s">
        <v>31</v>
      </c>
      <c r="P8" t="s">
        <v>11</v>
      </c>
    </row>
    <row r="9" spans="1:15" ht="28.5">
      <c r="A9" s="4"/>
      <c r="B9" s="4"/>
      <c r="C9" s="4"/>
      <c r="D9" s="4"/>
      <c r="E9" s="4"/>
      <c r="F9" s="4"/>
      <c r="G9" s="4" t="s">
        <v>29</v>
      </c>
      <c r="H9" s="4" t="s">
        <v>30</v>
      </c>
      <c r="I9" s="4" t="s">
        <v>29</v>
      </c>
      <c r="J9" s="4" t="s">
        <v>30</v>
      </c>
      <c r="K9" s="4" t="s">
        <v>29</v>
      </c>
      <c r="L9" s="4" t="s">
        <v>30</v>
      </c>
      <c r="O9" t="s">
        <v>11</v>
      </c>
    </row>
    <row r="10" spans="1:12" ht="14.25">
      <c r="A10" s="4" t="s">
        <v>22</v>
      </c>
      <c r="B10" s="4" t="s">
        <v>34</v>
      </c>
      <c r="C10" s="4" t="s">
        <v>35</v>
      </c>
      <c r="D10" s="4" t="s">
        <v>36</v>
      </c>
      <c r="E10" s="4" t="s">
        <v>37</v>
      </c>
      <c r="F10" s="4" t="s">
        <v>38</v>
      </c>
      <c r="G10" s="4" t="s">
        <v>39</v>
      </c>
      <c r="H10" s="4" t="s">
        <v>40</v>
      </c>
      <c r="I10" s="4">
        <v>10</v>
      </c>
      <c r="J10" s="4">
        <v>11</v>
      </c>
      <c r="K10" s="4">
        <v>12</v>
      </c>
      <c r="L10" s="4">
        <v>13</v>
      </c>
    </row>
    <row r="11" spans="1:9" ht="12.75" customHeight="1">
      <c r="A11" s="8"/>
      <c r="B11" s="8"/>
      <c r="C11" s="8" t="s">
        <v>42</v>
      </c>
      <c r="D11" s="8" t="s">
        <v>41</v>
      </c>
      <c r="E11" s="8"/>
      <c r="F11" s="10"/>
      <c r="G11" s="8"/>
      <c r="H11" s="10"/>
      <c r="I11" s="10"/>
    </row>
    <row r="12" spans="1:16" ht="12.75">
      <c r="A12" s="7">
        <v>1</v>
      </c>
      <c r="B12" s="7" t="s">
        <v>43</v>
      </c>
      <c r="C12" s="7" t="s">
        <v>44</v>
      </c>
      <c r="D12" s="7" t="s">
        <v>45</v>
      </c>
      <c r="E12" s="7" t="s">
        <v>46</v>
      </c>
      <c r="F12" s="9">
        <v>14.076</v>
      </c>
      <c r="G12" s="13"/>
      <c r="H12" s="12">
        <f>ROUND((G12*F12),2)</f>
      </c>
      <c r="I12" s="9">
        <v>0.04766</v>
      </c>
      <c r="J12" s="9">
        <f>F12*I12</f>
      </c>
      <c r="K12" s="9">
        <v>0</v>
      </c>
      <c r="L12" s="9">
        <f>F12*K12</f>
      </c>
      <c r="O12">
        <f>rekapitulace!H8</f>
      </c>
      <c r="P12">
        <f>ROUND(O12/100*H12,2)</f>
      </c>
    </row>
    <row r="13" ht="12.75">
      <c r="D13" s="14" t="s">
        <v>44</v>
      </c>
    </row>
    <row r="14" spans="1:16" ht="12.75">
      <c r="A14" s="7">
        <v>2</v>
      </c>
      <c r="B14" s="7" t="s">
        <v>47</v>
      </c>
      <c r="C14" s="7" t="s">
        <v>44</v>
      </c>
      <c r="D14" s="7" t="s">
        <v>48</v>
      </c>
      <c r="E14" s="7" t="s">
        <v>49</v>
      </c>
      <c r="F14" s="9">
        <v>17.7</v>
      </c>
      <c r="G14" s="13"/>
      <c r="H14" s="12">
        <f>ROUND((G14*F14),2)</f>
      </c>
      <c r="I14" s="9">
        <v>0.00431</v>
      </c>
      <c r="J14" s="9">
        <f>F14*I14</f>
      </c>
      <c r="K14" s="9">
        <v>0</v>
      </c>
      <c r="L14" s="9">
        <f>F14*K14</f>
      </c>
      <c r="O14">
        <f>rekapitulace!H8</f>
      </c>
      <c r="P14">
        <f>ROUND(O14/100*H14,2)</f>
      </c>
    </row>
    <row r="15" ht="12.75">
      <c r="D15" s="14" t="s">
        <v>44</v>
      </c>
    </row>
    <row r="16" spans="1:16" ht="12.75">
      <c r="A16" s="7">
        <v>3</v>
      </c>
      <c r="B16" s="7" t="s">
        <v>50</v>
      </c>
      <c r="C16" s="7" t="s">
        <v>44</v>
      </c>
      <c r="D16" s="7" t="s">
        <v>51</v>
      </c>
      <c r="E16" s="7" t="s">
        <v>46</v>
      </c>
      <c r="F16" s="9">
        <v>3.9</v>
      </c>
      <c r="G16" s="13"/>
      <c r="H16" s="12">
        <f>ROUND((G16*F16),2)</f>
      </c>
      <c r="I16" s="9">
        <v>4E-05</v>
      </c>
      <c r="J16" s="9">
        <f>F16*I16</f>
      </c>
      <c r="K16" s="9">
        <v>0</v>
      </c>
      <c r="L16" s="9">
        <f>F16*K16</f>
      </c>
      <c r="O16">
        <f>rekapitulace!H8</f>
      </c>
      <c r="P16">
        <f>ROUND(O16/100*H16,2)</f>
      </c>
    </row>
    <row r="17" ht="12.75">
      <c r="D17" s="14" t="s">
        <v>44</v>
      </c>
    </row>
    <row r="18" spans="1:16" ht="12.75" customHeight="1">
      <c r="A18" s="15"/>
      <c r="B18" s="15"/>
      <c r="C18" s="15" t="s">
        <v>42</v>
      </c>
      <c r="D18" s="15" t="s">
        <v>41</v>
      </c>
      <c r="E18" s="15"/>
      <c r="F18" s="15"/>
      <c r="G18" s="15"/>
      <c r="H18" s="15">
        <f>SUM(H12:H17)</f>
      </c>
      <c r="I18" s="15"/>
      <c r="J18" s="15"/>
      <c r="K18" s="15"/>
      <c r="L18" s="15"/>
      <c r="P18">
        <f>SUM(P12:P17)</f>
      </c>
    </row>
    <row r="20" spans="1:9" ht="12.75" customHeight="1">
      <c r="A20" s="8"/>
      <c r="B20" s="8"/>
      <c r="C20" s="8" t="s">
        <v>53</v>
      </c>
      <c r="D20" s="8" t="s">
        <v>52</v>
      </c>
      <c r="E20" s="8"/>
      <c r="F20" s="10"/>
      <c r="G20" s="8"/>
      <c r="H20" s="10"/>
      <c r="I20" s="10"/>
    </row>
    <row r="21" spans="1:16" ht="12.75">
      <c r="A21" s="7">
        <v>4</v>
      </c>
      <c r="B21" s="7" t="s">
        <v>54</v>
      </c>
      <c r="C21" s="7" t="s">
        <v>44</v>
      </c>
      <c r="D21" s="7" t="s">
        <v>55</v>
      </c>
      <c r="E21" s="7" t="s">
        <v>46</v>
      </c>
      <c r="F21" s="9">
        <v>4.133</v>
      </c>
      <c r="G21" s="13"/>
      <c r="H21" s="12">
        <f>ROUND((G21*F21),2)</f>
      </c>
      <c r="I21" s="9">
        <v>0.04817</v>
      </c>
      <c r="J21" s="9">
        <f>F21*I21</f>
      </c>
      <c r="K21" s="9">
        <v>0</v>
      </c>
      <c r="L21" s="9">
        <f>F21*K21</f>
      </c>
      <c r="O21">
        <f>rekapitulace!H8</f>
      </c>
      <c r="P21">
        <f>ROUND(O21/100*H21,2)</f>
      </c>
    </row>
    <row r="22" ht="12.75">
      <c r="D22" s="14" t="s">
        <v>44</v>
      </c>
    </row>
    <row r="23" spans="1:16" ht="12.75" customHeight="1">
      <c r="A23" s="15"/>
      <c r="B23" s="15"/>
      <c r="C23" s="15" t="s">
        <v>53</v>
      </c>
      <c r="D23" s="15" t="s">
        <v>52</v>
      </c>
      <c r="E23" s="15"/>
      <c r="F23" s="15"/>
      <c r="G23" s="15"/>
      <c r="H23" s="15">
        <f>SUM(H21:H22)</f>
      </c>
      <c r="I23" s="15"/>
      <c r="J23" s="15"/>
      <c r="K23" s="15"/>
      <c r="L23" s="15"/>
      <c r="P23">
        <f>SUM(P21:P22)</f>
      </c>
    </row>
    <row r="25" spans="1:9" ht="12.75" customHeight="1">
      <c r="A25" s="8"/>
      <c r="B25" s="8"/>
      <c r="C25" s="8" t="s">
        <v>57</v>
      </c>
      <c r="D25" s="8" t="s">
        <v>56</v>
      </c>
      <c r="E25" s="8"/>
      <c r="F25" s="10"/>
      <c r="G25" s="8"/>
      <c r="H25" s="10"/>
      <c r="I25" s="10"/>
    </row>
    <row r="26" spans="1:16" ht="12.75">
      <c r="A26" s="7">
        <v>5</v>
      </c>
      <c r="B26" s="7" t="s">
        <v>122</v>
      </c>
      <c r="C26" s="7" t="s">
        <v>44</v>
      </c>
      <c r="D26" s="7" t="s">
        <v>123</v>
      </c>
      <c r="E26" s="7" t="s">
        <v>60</v>
      </c>
      <c r="F26" s="9">
        <v>3</v>
      </c>
      <c r="G26" s="13"/>
      <c r="H26" s="12">
        <f>ROUND((G26*F26),2)</f>
      </c>
      <c r="I26" s="9">
        <v>0.0907</v>
      </c>
      <c r="J26" s="9">
        <f>F26*I26</f>
      </c>
      <c r="K26" s="9">
        <v>0</v>
      </c>
      <c r="L26" s="9">
        <f>F26*K26</f>
      </c>
      <c r="O26">
        <f>rekapitulace!H8</f>
      </c>
      <c r="P26">
        <f>ROUND(O26/100*H26,2)</f>
      </c>
    </row>
    <row r="27" ht="12.75">
      <c r="D27" s="14" t="s">
        <v>44</v>
      </c>
    </row>
    <row r="28" spans="1:16" ht="12.75">
      <c r="A28" s="7">
        <v>6</v>
      </c>
      <c r="B28" s="7" t="s">
        <v>182</v>
      </c>
      <c r="C28" s="7" t="s">
        <v>44</v>
      </c>
      <c r="D28" s="7" t="s">
        <v>183</v>
      </c>
      <c r="E28" s="7" t="s">
        <v>63</v>
      </c>
      <c r="F28" s="9">
        <v>3</v>
      </c>
      <c r="G28" s="13"/>
      <c r="H28" s="12">
        <f>ROUND((G28*F28),2)</f>
      </c>
      <c r="I28" s="9">
        <v>0</v>
      </c>
      <c r="J28" s="9">
        <f>F28*I28</f>
      </c>
      <c r="K28" s="9">
        <v>0</v>
      </c>
      <c r="L28" s="9">
        <f>F28*K28</f>
      </c>
      <c r="O28">
        <f>rekapitulace!H8</f>
      </c>
      <c r="P28">
        <f>ROUND(O28/100*H28,2)</f>
      </c>
    </row>
    <row r="29" ht="409.5">
      <c r="D29" s="14" t="s">
        <v>184</v>
      </c>
    </row>
    <row r="30" spans="1:16" ht="12.75" customHeight="1">
      <c r="A30" s="15"/>
      <c r="B30" s="15"/>
      <c r="C30" s="15" t="s">
        <v>57</v>
      </c>
      <c r="D30" s="15" t="s">
        <v>56</v>
      </c>
      <c r="E30" s="15"/>
      <c r="F30" s="15"/>
      <c r="G30" s="15"/>
      <c r="H30" s="15">
        <f>SUM(H26:H29)</f>
      </c>
      <c r="I30" s="15"/>
      <c r="J30" s="15"/>
      <c r="K30" s="15"/>
      <c r="L30" s="15"/>
      <c r="P30">
        <f>SUM(P26:P29)</f>
      </c>
    </row>
    <row r="32" spans="1:9" ht="12.75" customHeight="1">
      <c r="A32" s="8"/>
      <c r="B32" s="8"/>
      <c r="C32" s="8" t="s">
        <v>128</v>
      </c>
      <c r="D32" s="8" t="s">
        <v>127</v>
      </c>
      <c r="E32" s="8"/>
      <c r="F32" s="10"/>
      <c r="G32" s="8"/>
      <c r="H32" s="10"/>
      <c r="I32" s="10"/>
    </row>
    <row r="33" spans="1:16" ht="12.75">
      <c r="A33" s="7">
        <v>20</v>
      </c>
      <c r="B33" s="7" t="s">
        <v>129</v>
      </c>
      <c r="C33" s="7" t="s">
        <v>44</v>
      </c>
      <c r="D33" s="7" t="s">
        <v>130</v>
      </c>
      <c r="E33" s="7" t="s">
        <v>49</v>
      </c>
      <c r="F33" s="9">
        <v>1.65</v>
      </c>
      <c r="G33" s="13"/>
      <c r="H33" s="12">
        <f>ROUND((G33*F33),2)</f>
      </c>
      <c r="I33" s="9">
        <v>0.00226</v>
      </c>
      <c r="J33" s="9">
        <f>F33*I33</f>
      </c>
      <c r="K33" s="9">
        <v>0</v>
      </c>
      <c r="L33" s="9">
        <f>F33*K33</f>
      </c>
      <c r="O33">
        <f>rekapitulace!H8</f>
      </c>
      <c r="P33">
        <f>ROUND(O33/100*H33,2)</f>
      </c>
    </row>
    <row r="34" ht="12.75">
      <c r="D34" s="14" t="s">
        <v>44</v>
      </c>
    </row>
    <row r="35" spans="1:16" ht="12.75">
      <c r="A35" s="7">
        <v>21</v>
      </c>
      <c r="B35" s="7" t="s">
        <v>131</v>
      </c>
      <c r="C35" s="7" t="s">
        <v>44</v>
      </c>
      <c r="D35" s="7" t="s">
        <v>132</v>
      </c>
      <c r="E35" s="7" t="s">
        <v>69</v>
      </c>
      <c r="F35" s="9">
        <v>0.004</v>
      </c>
      <c r="G35" s="13"/>
      <c r="H35" s="12">
        <f>ROUND((G35*F35),2)</f>
      </c>
      <c r="I35" s="9">
        <v>0</v>
      </c>
      <c r="J35" s="9">
        <f>F35*I35</f>
      </c>
      <c r="K35" s="9">
        <v>0</v>
      </c>
      <c r="L35" s="9">
        <f>F35*K35</f>
      </c>
      <c r="O35">
        <f>rekapitulace!H8</f>
      </c>
      <c r="P35">
        <f>ROUND(O35/100*H35,2)</f>
      </c>
    </row>
    <row r="36" ht="12.75">
      <c r="D36" s="14" t="s">
        <v>44</v>
      </c>
    </row>
    <row r="37" spans="1:16" ht="12.75" customHeight="1">
      <c r="A37" s="15"/>
      <c r="B37" s="15"/>
      <c r="C37" s="15" t="s">
        <v>128</v>
      </c>
      <c r="D37" s="15" t="s">
        <v>127</v>
      </c>
      <c r="E37" s="15"/>
      <c r="F37" s="15"/>
      <c r="G37" s="15"/>
      <c r="H37" s="15">
        <f>SUM(H33:H36)</f>
      </c>
      <c r="I37" s="15"/>
      <c r="J37" s="15"/>
      <c r="K37" s="15"/>
      <c r="L37" s="15"/>
      <c r="P37">
        <f>SUM(P33:P36)</f>
      </c>
    </row>
    <row r="39" spans="1:9" ht="12.75" customHeight="1">
      <c r="A39" s="8"/>
      <c r="B39" s="8"/>
      <c r="C39" s="8" t="s">
        <v>150</v>
      </c>
      <c r="D39" s="8" t="s">
        <v>149</v>
      </c>
      <c r="E39" s="8"/>
      <c r="F39" s="10"/>
      <c r="G39" s="8"/>
      <c r="H39" s="10"/>
      <c r="I39" s="10"/>
    </row>
    <row r="40" spans="1:16" ht="12.75">
      <c r="A40" s="7">
        <v>22</v>
      </c>
      <c r="B40" s="7" t="s">
        <v>151</v>
      </c>
      <c r="C40" s="7" t="s">
        <v>44</v>
      </c>
      <c r="D40" s="7" t="s">
        <v>152</v>
      </c>
      <c r="E40" s="7" t="s">
        <v>46</v>
      </c>
      <c r="F40" s="9">
        <v>2.295</v>
      </c>
      <c r="G40" s="13"/>
      <c r="H40" s="12">
        <f>ROUND((G40*F40),2)</f>
      </c>
      <c r="I40" s="9">
        <v>0.00021</v>
      </c>
      <c r="J40" s="9">
        <f>F40*I40</f>
      </c>
      <c r="K40" s="9">
        <v>0</v>
      </c>
      <c r="L40" s="9">
        <f>F40*K40</f>
      </c>
      <c r="O40">
        <f>rekapitulace!H8</f>
      </c>
      <c r="P40">
        <f>ROUND(O40/100*H40,2)</f>
      </c>
    </row>
    <row r="41" ht="12.75">
      <c r="D41" s="14" t="s">
        <v>44</v>
      </c>
    </row>
    <row r="42" spans="1:16" ht="12.75">
      <c r="A42" s="7">
        <v>23</v>
      </c>
      <c r="B42" s="7" t="s">
        <v>153</v>
      </c>
      <c r="C42" s="7" t="s">
        <v>44</v>
      </c>
      <c r="D42" s="7" t="s">
        <v>154</v>
      </c>
      <c r="E42" s="7" t="s">
        <v>46</v>
      </c>
      <c r="F42" s="9">
        <v>2.295</v>
      </c>
      <c r="G42" s="13"/>
      <c r="H42" s="12">
        <f>ROUND((G42*F42),2)</f>
      </c>
      <c r="I42" s="9">
        <v>0</v>
      </c>
      <c r="J42" s="9">
        <f>F42*I42</f>
      </c>
      <c r="K42" s="9">
        <v>0</v>
      </c>
      <c r="L42" s="9">
        <f>F42*K42</f>
      </c>
      <c r="O42">
        <f>rekapitulace!H8</f>
      </c>
      <c r="P42">
        <f>ROUND(O42/100*H42,2)</f>
      </c>
    </row>
    <row r="43" ht="12.75">
      <c r="D43" s="14" t="s">
        <v>44</v>
      </c>
    </row>
    <row r="44" spans="1:16" ht="12.75">
      <c r="A44" s="7">
        <v>24</v>
      </c>
      <c r="B44" s="7" t="s">
        <v>155</v>
      </c>
      <c r="C44" s="7" t="s">
        <v>44</v>
      </c>
      <c r="D44" s="7" t="s">
        <v>156</v>
      </c>
      <c r="E44" s="7" t="s">
        <v>46</v>
      </c>
      <c r="F44" s="9">
        <v>2.295</v>
      </c>
      <c r="G44" s="13"/>
      <c r="H44" s="12">
        <f>ROUND((G44*F44),2)</f>
      </c>
      <c r="I44" s="9">
        <v>0.00467</v>
      </c>
      <c r="J44" s="9">
        <f>F44*I44</f>
      </c>
      <c r="K44" s="9">
        <v>0</v>
      </c>
      <c r="L44" s="9">
        <f>F44*K44</f>
      </c>
      <c r="O44">
        <f>rekapitulace!H8</f>
      </c>
      <c r="P44">
        <f>ROUND(O44/100*H44,2)</f>
      </c>
    </row>
    <row r="45" ht="12.75">
      <c r="D45" s="14" t="s">
        <v>44</v>
      </c>
    </row>
    <row r="46" spans="1:16" ht="12.75">
      <c r="A46" s="7">
        <v>25</v>
      </c>
      <c r="B46" s="7" t="s">
        <v>157</v>
      </c>
      <c r="C46" s="7" t="s">
        <v>44</v>
      </c>
      <c r="D46" s="7" t="s">
        <v>158</v>
      </c>
      <c r="E46" s="7" t="s">
        <v>49</v>
      </c>
      <c r="F46" s="9">
        <v>12.9</v>
      </c>
      <c r="G46" s="13"/>
      <c r="H46" s="12">
        <f>ROUND((G46*F46),2)</f>
      </c>
      <c r="I46" s="9">
        <v>0</v>
      </c>
      <c r="J46" s="9">
        <f>F46*I46</f>
      </c>
      <c r="K46" s="9">
        <v>0</v>
      </c>
      <c r="L46" s="9">
        <f>F46*K46</f>
      </c>
      <c r="O46">
        <f>rekapitulace!H8</f>
      </c>
      <c r="P46">
        <f>ROUND(O46/100*H46,2)</f>
      </c>
    </row>
    <row r="47" ht="12.75">
      <c r="D47" s="14" t="s">
        <v>44</v>
      </c>
    </row>
    <row r="48" spans="1:16" ht="12.75">
      <c r="A48" s="7">
        <v>26</v>
      </c>
      <c r="B48" s="7" t="s">
        <v>159</v>
      </c>
      <c r="C48" s="7" t="s">
        <v>44</v>
      </c>
      <c r="D48" s="7" t="s">
        <v>160</v>
      </c>
      <c r="E48" s="7" t="s">
        <v>69</v>
      </c>
      <c r="F48" s="9">
        <v>0.011</v>
      </c>
      <c r="G48" s="13"/>
      <c r="H48" s="12">
        <f>ROUND((G48*F48),2)</f>
      </c>
      <c r="I48" s="9">
        <v>0</v>
      </c>
      <c r="J48" s="9">
        <f>F48*I48</f>
      </c>
      <c r="K48" s="9">
        <v>0</v>
      </c>
      <c r="L48" s="9">
        <f>F48*K48</f>
      </c>
      <c r="O48">
        <f>rekapitulace!H8</f>
      </c>
      <c r="P48">
        <f>ROUND(O48/100*H48,2)</f>
      </c>
    </row>
    <row r="49" ht="12.75">
      <c r="D49" s="14" t="s">
        <v>44</v>
      </c>
    </row>
    <row r="50" spans="1:16" ht="12.75" customHeight="1">
      <c r="A50" s="15"/>
      <c r="B50" s="15"/>
      <c r="C50" s="15" t="s">
        <v>150</v>
      </c>
      <c r="D50" s="15" t="s">
        <v>149</v>
      </c>
      <c r="E50" s="15"/>
      <c r="F50" s="15"/>
      <c r="G50" s="15"/>
      <c r="H50" s="15">
        <f>SUM(H40:H49)</f>
      </c>
      <c r="I50" s="15"/>
      <c r="J50" s="15"/>
      <c r="K50" s="15"/>
      <c r="L50" s="15"/>
      <c r="P50">
        <f>SUM(P40:P49)</f>
      </c>
    </row>
    <row r="52" spans="1:9" ht="12.75" customHeight="1">
      <c r="A52" s="8"/>
      <c r="B52" s="8"/>
      <c r="C52" s="8" t="s">
        <v>73</v>
      </c>
      <c r="D52" s="8" t="s">
        <v>72</v>
      </c>
      <c r="E52" s="8"/>
      <c r="F52" s="10"/>
      <c r="G52" s="8"/>
      <c r="H52" s="10"/>
      <c r="I52" s="10"/>
    </row>
    <row r="53" spans="1:16" ht="12.75">
      <c r="A53" s="7">
        <v>27</v>
      </c>
      <c r="B53" s="7" t="s">
        <v>74</v>
      </c>
      <c r="C53" s="7" t="s">
        <v>44</v>
      </c>
      <c r="D53" s="7" t="s">
        <v>75</v>
      </c>
      <c r="E53" s="7" t="s">
        <v>46</v>
      </c>
      <c r="F53" s="9">
        <v>16.884</v>
      </c>
      <c r="G53" s="13"/>
      <c r="H53" s="12">
        <f>ROUND((G53*F53),2)</f>
      </c>
      <c r="I53" s="9">
        <v>0.00016</v>
      </c>
      <c r="J53" s="9">
        <f>F53*I53</f>
      </c>
      <c r="K53" s="9">
        <v>0</v>
      </c>
      <c r="L53" s="9">
        <f>F53*K53</f>
      </c>
      <c r="O53">
        <f>rekapitulace!H8</f>
      </c>
      <c r="P53">
        <f>ROUND(O53/100*H53,2)</f>
      </c>
    </row>
    <row r="54" ht="12.75">
      <c r="D54" s="14" t="s">
        <v>44</v>
      </c>
    </row>
    <row r="55" spans="1:16" ht="12.75" customHeight="1">
      <c r="A55" s="15"/>
      <c r="B55" s="15"/>
      <c r="C55" s="15" t="s">
        <v>73</v>
      </c>
      <c r="D55" s="15" t="s">
        <v>72</v>
      </c>
      <c r="E55" s="15"/>
      <c r="F55" s="15"/>
      <c r="G55" s="15"/>
      <c r="H55" s="15">
        <f>SUM(H53:H54)</f>
      </c>
      <c r="I55" s="15"/>
      <c r="J55" s="15"/>
      <c r="K55" s="15"/>
      <c r="L55" s="15"/>
      <c r="P55">
        <f>SUM(P53:P54)</f>
      </c>
    </row>
    <row r="57" spans="1:9" ht="12.75" customHeight="1">
      <c r="A57" s="8"/>
      <c r="B57" s="8"/>
      <c r="C57" s="8" t="s">
        <v>77</v>
      </c>
      <c r="D57" s="8" t="s">
        <v>76</v>
      </c>
      <c r="E57" s="8"/>
      <c r="F57" s="10"/>
      <c r="G57" s="8"/>
      <c r="H57" s="10"/>
      <c r="I57" s="10"/>
    </row>
    <row r="58" spans="1:16" ht="12.75">
      <c r="A58" s="7">
        <v>7</v>
      </c>
      <c r="B58" s="7" t="s">
        <v>137</v>
      </c>
      <c r="C58" s="7" t="s">
        <v>44</v>
      </c>
      <c r="D58" s="7" t="s">
        <v>138</v>
      </c>
      <c r="E58" s="7" t="s">
        <v>46</v>
      </c>
      <c r="F58" s="9">
        <v>6</v>
      </c>
      <c r="G58" s="13"/>
      <c r="H58" s="12">
        <f>ROUND((G58*F58),2)</f>
      </c>
      <c r="I58" s="9">
        <v>0.00158</v>
      </c>
      <c r="J58" s="9">
        <f>F58*I58</f>
      </c>
      <c r="K58" s="9">
        <v>0</v>
      </c>
      <c r="L58" s="9">
        <f>F58*K58</f>
      </c>
      <c r="O58">
        <f>rekapitulace!H8</f>
      </c>
      <c r="P58">
        <f>ROUND(O58/100*H58,2)</f>
      </c>
    </row>
    <row r="59" ht="12.75">
      <c r="D59" s="14" t="s">
        <v>44</v>
      </c>
    </row>
    <row r="60" spans="1:16" ht="12.75" customHeight="1">
      <c r="A60" s="15"/>
      <c r="B60" s="15"/>
      <c r="C60" s="15" t="s">
        <v>77</v>
      </c>
      <c r="D60" s="15" t="s">
        <v>76</v>
      </c>
      <c r="E60" s="15"/>
      <c r="F60" s="15"/>
      <c r="G60" s="15"/>
      <c r="H60" s="15">
        <f>SUM(H58:H59)</f>
      </c>
      <c r="I60" s="15"/>
      <c r="J60" s="15"/>
      <c r="K60" s="15"/>
      <c r="L60" s="15"/>
      <c r="P60">
        <f>SUM(P58:P59)</f>
      </c>
    </row>
    <row r="62" spans="1:9" ht="12.75" customHeight="1">
      <c r="A62" s="8"/>
      <c r="B62" s="8"/>
      <c r="C62" s="8" t="s">
        <v>81</v>
      </c>
      <c r="D62" s="8" t="s">
        <v>80</v>
      </c>
      <c r="E62" s="8"/>
      <c r="F62" s="10"/>
      <c r="G62" s="8"/>
      <c r="H62" s="10"/>
      <c r="I62" s="10"/>
    </row>
    <row r="63" spans="1:16" ht="12.75">
      <c r="A63" s="7">
        <v>8</v>
      </c>
      <c r="B63" s="7" t="s">
        <v>82</v>
      </c>
      <c r="C63" s="7" t="s">
        <v>44</v>
      </c>
      <c r="D63" s="7" t="s">
        <v>83</v>
      </c>
      <c r="E63" s="7" t="s">
        <v>46</v>
      </c>
      <c r="F63" s="9">
        <v>30</v>
      </c>
      <c r="G63" s="13"/>
      <c r="H63" s="12">
        <f>ROUND((G63*F63),2)</f>
      </c>
      <c r="I63" s="9">
        <v>0</v>
      </c>
      <c r="J63" s="9">
        <f>F63*I63</f>
      </c>
      <c r="K63" s="9">
        <v>0</v>
      </c>
      <c r="L63" s="9">
        <f>F63*K63</f>
      </c>
      <c r="O63">
        <f>rekapitulace!H8</f>
      </c>
      <c r="P63">
        <f>ROUND(O63/100*H63,2)</f>
      </c>
    </row>
    <row r="64" ht="12.75">
      <c r="D64" s="14" t="s">
        <v>44</v>
      </c>
    </row>
    <row r="65" spans="1:16" ht="12.75" customHeight="1">
      <c r="A65" s="15"/>
      <c r="B65" s="15"/>
      <c r="C65" s="15" t="s">
        <v>81</v>
      </c>
      <c r="D65" s="15" t="s">
        <v>80</v>
      </c>
      <c r="E65" s="15"/>
      <c r="F65" s="15"/>
      <c r="G65" s="15"/>
      <c r="H65" s="15">
        <f>SUM(H63:H64)</f>
      </c>
      <c r="I65" s="15"/>
      <c r="J65" s="15"/>
      <c r="K65" s="15"/>
      <c r="L65" s="15"/>
      <c r="P65">
        <f>SUM(P63:P64)</f>
      </c>
    </row>
    <row r="67" spans="1:9" ht="12.75" customHeight="1">
      <c r="A67" s="8"/>
      <c r="B67" s="8"/>
      <c r="C67" s="8" t="s">
        <v>85</v>
      </c>
      <c r="D67" s="8" t="s">
        <v>84</v>
      </c>
      <c r="E67" s="8"/>
      <c r="F67" s="10"/>
      <c r="G67" s="8"/>
      <c r="H67" s="10"/>
      <c r="I67" s="10"/>
    </row>
    <row r="68" spans="1:16" ht="12.75">
      <c r="A68" s="7">
        <v>9</v>
      </c>
      <c r="B68" s="7" t="s">
        <v>139</v>
      </c>
      <c r="C68" s="7" t="s">
        <v>44</v>
      </c>
      <c r="D68" s="7" t="s">
        <v>140</v>
      </c>
      <c r="E68" s="7" t="s">
        <v>46</v>
      </c>
      <c r="F68" s="9">
        <v>3.9</v>
      </c>
      <c r="G68" s="13"/>
      <c r="H68" s="12">
        <f>ROUND((G68*F68),2)</f>
      </c>
      <c r="I68" s="9">
        <v>0.00082</v>
      </c>
      <c r="J68" s="9">
        <f>F68*I68</f>
      </c>
      <c r="K68" s="9">
        <v>0</v>
      </c>
      <c r="L68" s="9">
        <f>F68*K68</f>
      </c>
      <c r="O68">
        <f>rekapitulace!H8</f>
      </c>
      <c r="P68">
        <f>ROUND(O68/100*H68,2)</f>
      </c>
    </row>
    <row r="69" ht="12.75">
      <c r="D69" s="14" t="s">
        <v>44</v>
      </c>
    </row>
    <row r="70" spans="1:16" ht="12.75">
      <c r="A70" s="7">
        <v>10</v>
      </c>
      <c r="B70" s="7" t="s">
        <v>141</v>
      </c>
      <c r="C70" s="7" t="s">
        <v>44</v>
      </c>
      <c r="D70" s="7" t="s">
        <v>142</v>
      </c>
      <c r="E70" s="7" t="s">
        <v>60</v>
      </c>
      <c r="F70" s="9">
        <v>6</v>
      </c>
      <c r="G70" s="13"/>
      <c r="H70" s="12">
        <f>ROUND((G70*F70),2)</f>
      </c>
      <c r="I70" s="9">
        <v>0</v>
      </c>
      <c r="J70" s="9">
        <f>F70*I70</f>
      </c>
      <c r="K70" s="9">
        <v>0</v>
      </c>
      <c r="L70" s="9">
        <f>F70*K70</f>
      </c>
      <c r="O70">
        <f>rekapitulace!H8</f>
      </c>
      <c r="P70">
        <f>ROUND(O70/100*H70,2)</f>
      </c>
    </row>
    <row r="71" ht="12.75">
      <c r="D71" s="14" t="s">
        <v>44</v>
      </c>
    </row>
    <row r="72" spans="1:16" ht="12.75" customHeight="1">
      <c r="A72" s="15"/>
      <c r="B72" s="15"/>
      <c r="C72" s="15" t="s">
        <v>85</v>
      </c>
      <c r="D72" s="15" t="s">
        <v>84</v>
      </c>
      <c r="E72" s="15"/>
      <c r="F72" s="15"/>
      <c r="G72" s="15"/>
      <c r="H72" s="15">
        <f>SUM(H68:H71)</f>
      </c>
      <c r="I72" s="15"/>
      <c r="J72" s="15"/>
      <c r="K72" s="15"/>
      <c r="L72" s="15"/>
      <c r="P72">
        <f>SUM(P68:P71)</f>
      </c>
    </row>
    <row r="74" spans="1:9" ht="12.75" customHeight="1">
      <c r="A74" s="8"/>
      <c r="B74" s="8"/>
      <c r="C74" s="8" t="s">
        <v>91</v>
      </c>
      <c r="D74" s="8" t="s">
        <v>90</v>
      </c>
      <c r="E74" s="8"/>
      <c r="F74" s="10"/>
      <c r="G74" s="8"/>
      <c r="H74" s="10"/>
      <c r="I74" s="10"/>
    </row>
    <row r="75" spans="1:16" ht="12.75">
      <c r="A75" s="7">
        <v>11</v>
      </c>
      <c r="B75" s="7" t="s">
        <v>92</v>
      </c>
      <c r="C75" s="7" t="s">
        <v>44</v>
      </c>
      <c r="D75" s="7" t="s">
        <v>93</v>
      </c>
      <c r="E75" s="7" t="s">
        <v>46</v>
      </c>
      <c r="F75" s="9">
        <v>9.918</v>
      </c>
      <c r="G75" s="13"/>
      <c r="H75" s="12">
        <f>ROUND((G75*F75),2)</f>
      </c>
      <c r="I75" s="9">
        <v>0</v>
      </c>
      <c r="J75" s="9">
        <f>F75*I75</f>
      </c>
      <c r="K75" s="9">
        <v>0</v>
      </c>
      <c r="L75" s="9">
        <f>F75*K75</f>
      </c>
      <c r="O75">
        <f>rekapitulace!H8</f>
      </c>
      <c r="P75">
        <f>ROUND(O75/100*H75,2)</f>
      </c>
    </row>
    <row r="76" ht="12.75">
      <c r="D76" s="14" t="s">
        <v>44</v>
      </c>
    </row>
    <row r="77" spans="1:16" ht="12.75">
      <c r="A77" s="7">
        <v>12</v>
      </c>
      <c r="B77" s="7" t="s">
        <v>161</v>
      </c>
      <c r="C77" s="7" t="s">
        <v>44</v>
      </c>
      <c r="D77" s="7" t="s">
        <v>162</v>
      </c>
      <c r="E77" s="7" t="s">
        <v>46</v>
      </c>
      <c r="F77" s="9">
        <v>2.295</v>
      </c>
      <c r="G77" s="13"/>
      <c r="H77" s="12">
        <f>ROUND((G77*F77),2)</f>
      </c>
      <c r="I77" s="9">
        <v>0</v>
      </c>
      <c r="J77" s="9">
        <f>F77*I77</f>
      </c>
      <c r="K77" s="9">
        <v>0</v>
      </c>
      <c r="L77" s="9">
        <f>F77*K77</f>
      </c>
      <c r="O77">
        <f>rekapitulace!H8</f>
      </c>
      <c r="P77">
        <f>ROUND(O77/100*H77,2)</f>
      </c>
    </row>
    <row r="78" ht="12.75">
      <c r="D78" s="14" t="s">
        <v>44</v>
      </c>
    </row>
    <row r="79" spans="1:16" ht="12.75">
      <c r="A79" s="7">
        <v>13</v>
      </c>
      <c r="B79" s="7" t="s">
        <v>94</v>
      </c>
      <c r="C79" s="7" t="s">
        <v>44</v>
      </c>
      <c r="D79" s="7" t="s">
        <v>95</v>
      </c>
      <c r="E79" s="7" t="s">
        <v>69</v>
      </c>
      <c r="F79" s="9">
        <v>0.537</v>
      </c>
      <c r="G79" s="13"/>
      <c r="H79" s="12">
        <f>ROUND((G79*F79),2)</f>
      </c>
      <c r="I79" s="9">
        <v>0</v>
      </c>
      <c r="J79" s="9">
        <f>F79*I79</f>
      </c>
      <c r="K79" s="9">
        <v>0</v>
      </c>
      <c r="L79" s="9">
        <f>F79*K79</f>
      </c>
      <c r="O79">
        <f>rekapitulace!H8</f>
      </c>
      <c r="P79">
        <f>ROUND(O79/100*H79,2)</f>
      </c>
    </row>
    <row r="80" ht="12.75">
      <c r="D80" s="14" t="s">
        <v>44</v>
      </c>
    </row>
    <row r="81" spans="1:16" ht="12.75">
      <c r="A81" s="7">
        <v>14</v>
      </c>
      <c r="B81" s="7" t="s">
        <v>96</v>
      </c>
      <c r="C81" s="7" t="s">
        <v>44</v>
      </c>
      <c r="D81" s="7" t="s">
        <v>97</v>
      </c>
      <c r="E81" s="7" t="s">
        <v>69</v>
      </c>
      <c r="F81" s="9">
        <v>0.537</v>
      </c>
      <c r="G81" s="13"/>
      <c r="H81" s="12">
        <f>ROUND((G81*F81),2)</f>
      </c>
      <c r="I81" s="9">
        <v>0</v>
      </c>
      <c r="J81" s="9">
        <f>F81*I81</f>
      </c>
      <c r="K81" s="9">
        <v>0</v>
      </c>
      <c r="L81" s="9">
        <f>F81*K81</f>
      </c>
      <c r="O81">
        <f>rekapitulace!H8</f>
      </c>
      <c r="P81">
        <f>ROUND(O81/100*H81,2)</f>
      </c>
    </row>
    <row r="82" ht="12.75">
      <c r="D82" s="14" t="s">
        <v>44</v>
      </c>
    </row>
    <row r="83" spans="1:16" ht="12.75">
      <c r="A83" s="7">
        <v>15</v>
      </c>
      <c r="B83" s="7" t="s">
        <v>98</v>
      </c>
      <c r="C83" s="7" t="s">
        <v>44</v>
      </c>
      <c r="D83" s="7" t="s">
        <v>99</v>
      </c>
      <c r="E83" s="7" t="s">
        <v>69</v>
      </c>
      <c r="F83" s="9">
        <v>4.836</v>
      </c>
      <c r="G83" s="13"/>
      <c r="H83" s="12">
        <f>ROUND((G83*F83),2)</f>
      </c>
      <c r="I83" s="9">
        <v>0</v>
      </c>
      <c r="J83" s="9">
        <f>F83*I83</f>
      </c>
      <c r="K83" s="9">
        <v>0</v>
      </c>
      <c r="L83" s="9">
        <f>F83*K83</f>
      </c>
      <c r="O83">
        <f>rekapitulace!H8</f>
      </c>
      <c r="P83">
        <f>ROUND(O83/100*H83,2)</f>
      </c>
    </row>
    <row r="84" ht="12.75">
      <c r="D84" s="14" t="s">
        <v>44</v>
      </c>
    </row>
    <row r="85" spans="1:16" ht="12.75">
      <c r="A85" s="7">
        <v>16</v>
      </c>
      <c r="B85" s="7" t="s">
        <v>100</v>
      </c>
      <c r="C85" s="7" t="s">
        <v>44</v>
      </c>
      <c r="D85" s="7" t="s">
        <v>101</v>
      </c>
      <c r="E85" s="7" t="s">
        <v>69</v>
      </c>
      <c r="F85" s="9">
        <v>0.537</v>
      </c>
      <c r="G85" s="13"/>
      <c r="H85" s="12">
        <f>ROUND((G85*F85),2)</f>
      </c>
      <c r="I85" s="9">
        <v>0</v>
      </c>
      <c r="J85" s="9">
        <f>F85*I85</f>
      </c>
      <c r="K85" s="9">
        <v>0</v>
      </c>
      <c r="L85" s="9">
        <f>F85*K85</f>
      </c>
      <c r="O85">
        <f>rekapitulace!H8</f>
      </c>
      <c r="P85">
        <f>ROUND(O85/100*H85,2)</f>
      </c>
    </row>
    <row r="86" ht="12.75">
      <c r="D86" s="14" t="s">
        <v>44</v>
      </c>
    </row>
    <row r="87" spans="1:16" ht="12.75">
      <c r="A87" s="7">
        <v>17</v>
      </c>
      <c r="B87" s="7" t="s">
        <v>102</v>
      </c>
      <c r="C87" s="7" t="s">
        <v>44</v>
      </c>
      <c r="D87" s="7" t="s">
        <v>103</v>
      </c>
      <c r="E87" s="7" t="s">
        <v>69</v>
      </c>
      <c r="F87" s="9">
        <v>2.687</v>
      </c>
      <c r="G87" s="13"/>
      <c r="H87" s="12">
        <f>ROUND((G87*F87),2)</f>
      </c>
      <c r="I87" s="9">
        <v>0</v>
      </c>
      <c r="J87" s="9">
        <f>F87*I87</f>
      </c>
      <c r="K87" s="9">
        <v>0</v>
      </c>
      <c r="L87" s="9">
        <f>F87*K87</f>
      </c>
      <c r="O87">
        <f>rekapitulace!H8</f>
      </c>
      <c r="P87">
        <f>ROUND(O87/100*H87,2)</f>
      </c>
    </row>
    <row r="88" ht="12.75">
      <c r="D88" s="14" t="s">
        <v>44</v>
      </c>
    </row>
    <row r="89" spans="1:16" ht="12.75">
      <c r="A89" s="7">
        <v>18</v>
      </c>
      <c r="B89" s="7" t="s">
        <v>104</v>
      </c>
      <c r="C89" s="7" t="s">
        <v>44</v>
      </c>
      <c r="D89" s="7" t="s">
        <v>105</v>
      </c>
      <c r="E89" s="7" t="s">
        <v>69</v>
      </c>
      <c r="F89" s="9">
        <v>0.537</v>
      </c>
      <c r="G89" s="13"/>
      <c r="H89" s="12">
        <f>ROUND((G89*F89),2)</f>
      </c>
      <c r="I89" s="9">
        <v>0</v>
      </c>
      <c r="J89" s="9">
        <f>F89*I89</f>
      </c>
      <c r="K89" s="9">
        <v>0</v>
      </c>
      <c r="L89" s="9">
        <f>F89*K89</f>
      </c>
      <c r="O89">
        <f>rekapitulace!H8</f>
      </c>
      <c r="P89">
        <f>ROUND(O89/100*H89,2)</f>
      </c>
    </row>
    <row r="90" ht="12.75">
      <c r="D90" s="14" t="s">
        <v>44</v>
      </c>
    </row>
    <row r="91" spans="1:16" ht="12.75" customHeight="1">
      <c r="A91" s="15"/>
      <c r="B91" s="15"/>
      <c r="C91" s="15" t="s">
        <v>91</v>
      </c>
      <c r="D91" s="15" t="s">
        <v>90</v>
      </c>
      <c r="E91" s="15"/>
      <c r="F91" s="15"/>
      <c r="G91" s="15"/>
      <c r="H91" s="15">
        <f>SUM(H75:H90)</f>
      </c>
      <c r="I91" s="15"/>
      <c r="J91" s="15"/>
      <c r="K91" s="15"/>
      <c r="L91" s="15"/>
      <c r="P91">
        <f>SUM(P75:P90)</f>
      </c>
    </row>
    <row r="93" spans="1:9" ht="12.75" customHeight="1">
      <c r="A93" s="8"/>
      <c r="B93" s="8"/>
      <c r="C93" s="8" t="s">
        <v>107</v>
      </c>
      <c r="D93" s="8" t="s">
        <v>106</v>
      </c>
      <c r="E93" s="8"/>
      <c r="F93" s="10"/>
      <c r="G93" s="8"/>
      <c r="H93" s="10"/>
      <c r="I93" s="10"/>
    </row>
    <row r="94" spans="1:16" ht="12.75">
      <c r="A94" s="7">
        <v>19</v>
      </c>
      <c r="B94" s="7" t="s">
        <v>108</v>
      </c>
      <c r="C94" s="7" t="s">
        <v>44</v>
      </c>
      <c r="D94" s="7" t="s">
        <v>109</v>
      </c>
      <c r="E94" s="7" t="s">
        <v>69</v>
      </c>
      <c r="F94" s="9">
        <v>1.231</v>
      </c>
      <c r="G94" s="13"/>
      <c r="H94" s="12">
        <f>ROUND((G94*F94),2)</f>
      </c>
      <c r="I94" s="9">
        <v>0</v>
      </c>
      <c r="J94" s="9">
        <f>F94*I94</f>
      </c>
      <c r="K94" s="9">
        <v>0</v>
      </c>
      <c r="L94" s="9">
        <f>F94*K94</f>
      </c>
      <c r="O94">
        <f>rekapitulace!H8</f>
      </c>
      <c r="P94">
        <f>ROUND(O94/100*H94,2)</f>
      </c>
    </row>
    <row r="95" ht="12.75">
      <c r="D95" s="14" t="s">
        <v>44</v>
      </c>
    </row>
    <row r="96" spans="1:16" ht="12.75" customHeight="1">
      <c r="A96" s="15"/>
      <c r="B96" s="15"/>
      <c r="C96" s="15" t="s">
        <v>107</v>
      </c>
      <c r="D96" s="15" t="s">
        <v>106</v>
      </c>
      <c r="E96" s="15"/>
      <c r="F96" s="15"/>
      <c r="G96" s="15"/>
      <c r="H96" s="15">
        <f>SUM(H94:H95)</f>
      </c>
      <c r="I96" s="15"/>
      <c r="J96" s="15"/>
      <c r="K96" s="15"/>
      <c r="L96" s="15"/>
      <c r="P96">
        <f>SUM(P94:P95)</f>
      </c>
    </row>
    <row r="98" spans="1:16" ht="12.75" customHeight="1">
      <c r="A98" s="15"/>
      <c r="B98" s="15"/>
      <c r="C98" s="15"/>
      <c r="D98" s="15" t="s">
        <v>110</v>
      </c>
      <c r="E98" s="15"/>
      <c r="F98" s="15"/>
      <c r="G98" s="15"/>
      <c r="H98" s="15">
        <f>+H18+H23+H30+H37+H50+H55+H60+H65+H72+H91+H96</f>
      </c>
      <c r="I98" s="15"/>
      <c r="J98" s="15"/>
      <c r="K98" s="15"/>
      <c r="L98" s="15"/>
      <c r="P98">
        <f>+P18+P23+P30+P37+P50+P55+P60+P65+P72+P91+P96</f>
      </c>
    </row>
    <row r="100" spans="1:12" ht="12.75" customHeight="1">
      <c r="A100" s="15" t="s">
        <v>111</v>
      </c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</row>
    <row r="101" spans="1:12" ht="12.75" customHeight="1">
      <c r="A101" s="15"/>
      <c r="B101" s="15"/>
      <c r="C101" s="15"/>
      <c r="D101" s="15" t="s">
        <v>112</v>
      </c>
      <c r="E101" s="15"/>
      <c r="F101" s="15"/>
      <c r="G101" s="15"/>
      <c r="H101" s="15"/>
      <c r="I101" s="15"/>
      <c r="J101" s="15"/>
      <c r="K101" s="15"/>
      <c r="L101" s="15"/>
    </row>
    <row r="102" spans="1:16" ht="12.75" customHeight="1">
      <c r="A102" s="15"/>
      <c r="B102" s="15"/>
      <c r="C102" s="15"/>
      <c r="D102" s="15" t="s">
        <v>113</v>
      </c>
      <c r="E102" s="15"/>
      <c r="F102" s="15"/>
      <c r="G102" s="15"/>
      <c r="H102" s="15">
        <v>0</v>
      </c>
      <c r="I102" s="15"/>
      <c r="J102" s="15"/>
      <c r="K102" s="15"/>
      <c r="L102" s="15"/>
      <c r="P102">
        <v>0</v>
      </c>
    </row>
    <row r="103" spans="1:12" ht="12.75" customHeight="1">
      <c r="A103" s="15"/>
      <c r="B103" s="15"/>
      <c r="C103" s="15"/>
      <c r="D103" s="15" t="s">
        <v>114</v>
      </c>
      <c r="E103" s="15"/>
      <c r="F103" s="15"/>
      <c r="G103" s="15"/>
      <c r="H103" s="15"/>
      <c r="I103" s="15"/>
      <c r="J103" s="15"/>
      <c r="K103" s="15"/>
      <c r="L103" s="15"/>
    </row>
    <row r="104" spans="1:16" ht="12.75" customHeight="1">
      <c r="A104" s="15"/>
      <c r="B104" s="15"/>
      <c r="C104" s="15"/>
      <c r="D104" s="15" t="s">
        <v>115</v>
      </c>
      <c r="E104" s="15"/>
      <c r="F104" s="15"/>
      <c r="G104" s="15"/>
      <c r="H104" s="15">
        <v>0</v>
      </c>
      <c r="I104" s="15"/>
      <c r="J104" s="15"/>
      <c r="K104" s="15"/>
      <c r="L104" s="15"/>
      <c r="P104">
        <v>0</v>
      </c>
    </row>
    <row r="105" spans="1:16" ht="12.75" customHeight="1">
      <c r="A105" s="15"/>
      <c r="B105" s="15"/>
      <c r="C105" s="15"/>
      <c r="D105" s="15" t="s">
        <v>116</v>
      </c>
      <c r="E105" s="15"/>
      <c r="F105" s="15"/>
      <c r="G105" s="15"/>
      <c r="H105" s="15">
        <f>H102+H104</f>
      </c>
      <c r="I105" s="15"/>
      <c r="J105" s="15"/>
      <c r="K105" s="15"/>
      <c r="L105" s="15"/>
      <c r="P105">
        <f>P102+P104</f>
      </c>
    </row>
    <row r="107" spans="1:16" ht="12.75" customHeight="1">
      <c r="A107" s="15"/>
      <c r="B107" s="15"/>
      <c r="C107" s="15"/>
      <c r="D107" s="15" t="s">
        <v>116</v>
      </c>
      <c r="E107" s="15"/>
      <c r="F107" s="15"/>
      <c r="G107" s="15"/>
      <c r="H107" s="15">
        <f>H98+H105</f>
      </c>
      <c r="I107" s="15"/>
      <c r="J107" s="15"/>
      <c r="K107" s="15"/>
      <c r="L107" s="15"/>
      <c r="P107">
        <f>P98+P105</f>
      </c>
    </row>
  </sheetData>
  <sheetProtection formatColumns="0"/>
  <mergeCells count="9">
    <mergeCell ref="A8:A9"/>
    <mergeCell ref="B8:B9"/>
    <mergeCell ref="C8:C9"/>
    <mergeCell ref="D8:D9"/>
    <mergeCell ref="E8:E9"/>
    <mergeCell ref="F8:F9"/>
    <mergeCell ref="G8:H8"/>
    <mergeCell ref="I8:J8"/>
    <mergeCell ref="K8:L8"/>
  </mergeCells>
  <printOptions/>
  <pageMargins left="0.75" right="0.75" top="1" bottom="1" header="0.5" footer="0.5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90"/>
  <sheetViews>
    <sheetView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6.7109375" style="0" customWidth="1"/>
    <col min="2" max="2" width="15.7109375" style="0" customWidth="1"/>
    <col min="3" max="3" width="18.7109375" style="0" customWidth="1"/>
    <col min="4" max="4" width="75.7109375" style="0" customWidth="1"/>
    <col min="5" max="5" width="9.7109375" style="0" customWidth="1"/>
    <col min="6" max="6" width="12.7109375" style="0" customWidth="1"/>
    <col min="7" max="12" width="14.7109375" style="0" customWidth="1"/>
    <col min="15" max="16" width="9.140625" style="0" hidden="1" customWidth="1"/>
  </cols>
  <sheetData>
    <row r="1" ht="12.75" customHeight="1">
      <c r="A1" s="5" t="s">
        <v>13</v>
      </c>
    </row>
    <row r="2" ht="12.75" customHeight="1">
      <c r="C2" s="1" t="s">
        <v>14</v>
      </c>
    </row>
    <row r="4" spans="1:5" ht="12.75" customHeight="1">
      <c r="A4" t="s">
        <v>15</v>
      </c>
      <c r="C4" s="5" t="s">
        <v>18</v>
      </c>
      <c r="D4" s="5" t="s">
        <v>19</v>
      </c>
      <c r="E4" s="5"/>
    </row>
    <row r="5" spans="1:5" ht="12.75" customHeight="1">
      <c r="A5" t="s">
        <v>16</v>
      </c>
      <c r="C5" s="5" t="s">
        <v>185</v>
      </c>
      <c r="D5" s="5" t="s">
        <v>185</v>
      </c>
      <c r="E5" s="5"/>
    </row>
    <row r="6" spans="1:5" ht="12.75" customHeight="1">
      <c r="A6" t="s">
        <v>17</v>
      </c>
      <c r="C6" s="5" t="s">
        <v>185</v>
      </c>
      <c r="D6" s="5" t="s">
        <v>185</v>
      </c>
      <c r="E6" s="5"/>
    </row>
    <row r="7" spans="3:5" ht="12.75" customHeight="1">
      <c r="C7" s="5"/>
      <c r="D7" s="5"/>
      <c r="E7" s="5"/>
    </row>
    <row r="8" spans="1:16" ht="12.75" customHeight="1">
      <c r="A8" s="4" t="s">
        <v>21</v>
      </c>
      <c r="B8" s="4" t="s">
        <v>23</v>
      </c>
      <c r="C8" s="4" t="s">
        <v>24</v>
      </c>
      <c r="D8" s="4" t="s">
        <v>25</v>
      </c>
      <c r="E8" s="4" t="s">
        <v>26</v>
      </c>
      <c r="F8" s="4" t="s">
        <v>27</v>
      </c>
      <c r="G8" s="4" t="s">
        <v>28</v>
      </c>
      <c r="H8" s="4"/>
      <c r="I8" s="4" t="s">
        <v>32</v>
      </c>
      <c r="J8" s="4"/>
      <c r="K8" s="4" t="s">
        <v>33</v>
      </c>
      <c r="L8" s="4"/>
      <c r="O8" t="s">
        <v>31</v>
      </c>
      <c r="P8" t="s">
        <v>11</v>
      </c>
    </row>
    <row r="9" spans="1:15" ht="28.5">
      <c r="A9" s="4"/>
      <c r="B9" s="4"/>
      <c r="C9" s="4"/>
      <c r="D9" s="4"/>
      <c r="E9" s="4"/>
      <c r="F9" s="4"/>
      <c r="G9" s="4" t="s">
        <v>29</v>
      </c>
      <c r="H9" s="4" t="s">
        <v>30</v>
      </c>
      <c r="I9" s="4" t="s">
        <v>29</v>
      </c>
      <c r="J9" s="4" t="s">
        <v>30</v>
      </c>
      <c r="K9" s="4" t="s">
        <v>29</v>
      </c>
      <c r="L9" s="4" t="s">
        <v>30</v>
      </c>
      <c r="O9" t="s">
        <v>11</v>
      </c>
    </row>
    <row r="10" spans="1:12" ht="14.25">
      <c r="A10" s="4" t="s">
        <v>22</v>
      </c>
      <c r="B10" s="4" t="s">
        <v>34</v>
      </c>
      <c r="C10" s="4" t="s">
        <v>35</v>
      </c>
      <c r="D10" s="4" t="s">
        <v>36</v>
      </c>
      <c r="E10" s="4" t="s">
        <v>37</v>
      </c>
      <c r="F10" s="4" t="s">
        <v>38</v>
      </c>
      <c r="G10" s="4" t="s">
        <v>39</v>
      </c>
      <c r="H10" s="4" t="s">
        <v>40</v>
      </c>
      <c r="I10" s="4">
        <v>10</v>
      </c>
      <c r="J10" s="4">
        <v>11</v>
      </c>
      <c r="K10" s="4">
        <v>12</v>
      </c>
      <c r="L10" s="4">
        <v>13</v>
      </c>
    </row>
    <row r="11" spans="1:9" ht="12.75" customHeight="1">
      <c r="A11" s="8"/>
      <c r="B11" s="8"/>
      <c r="C11" s="8" t="s">
        <v>42</v>
      </c>
      <c r="D11" s="8" t="s">
        <v>41</v>
      </c>
      <c r="E11" s="8"/>
      <c r="F11" s="10"/>
      <c r="G11" s="8"/>
      <c r="H11" s="10"/>
      <c r="I11" s="10"/>
    </row>
    <row r="12" spans="1:16" ht="12.75">
      <c r="A12" s="7">
        <v>1</v>
      </c>
      <c r="B12" s="7" t="s">
        <v>43</v>
      </c>
      <c r="C12" s="7" t="s">
        <v>44</v>
      </c>
      <c r="D12" s="7" t="s">
        <v>45</v>
      </c>
      <c r="E12" s="7" t="s">
        <v>46</v>
      </c>
      <c r="F12" s="9">
        <v>15.54</v>
      </c>
      <c r="G12" s="13"/>
      <c r="H12" s="12">
        <f>ROUND((G12*F12),2)</f>
      </c>
      <c r="I12" s="9">
        <v>0.04766</v>
      </c>
      <c r="J12" s="9">
        <f>F12*I12</f>
      </c>
      <c r="K12" s="9">
        <v>0</v>
      </c>
      <c r="L12" s="9">
        <f>F12*K12</f>
      </c>
      <c r="O12">
        <f>rekapitulace!H8</f>
      </c>
      <c r="P12">
        <f>ROUND(O12/100*H12,2)</f>
      </c>
    </row>
    <row r="13" ht="12.75">
      <c r="D13" s="14" t="s">
        <v>44</v>
      </c>
    </row>
    <row r="14" spans="1:16" ht="12.75">
      <c r="A14" s="7">
        <v>2</v>
      </c>
      <c r="B14" s="7" t="s">
        <v>47</v>
      </c>
      <c r="C14" s="7" t="s">
        <v>44</v>
      </c>
      <c r="D14" s="7" t="s">
        <v>48</v>
      </c>
      <c r="E14" s="7" t="s">
        <v>49</v>
      </c>
      <c r="F14" s="9">
        <v>25.9</v>
      </c>
      <c r="G14" s="13"/>
      <c r="H14" s="12">
        <f>ROUND((G14*F14),2)</f>
      </c>
      <c r="I14" s="9">
        <v>0.00431</v>
      </c>
      <c r="J14" s="9">
        <f>F14*I14</f>
      </c>
      <c r="K14" s="9">
        <v>0</v>
      </c>
      <c r="L14" s="9">
        <f>F14*K14</f>
      </c>
      <c r="O14">
        <f>rekapitulace!H8</f>
      </c>
      <c r="P14">
        <f>ROUND(O14/100*H14,2)</f>
      </c>
    </row>
    <row r="15" ht="12.75">
      <c r="D15" s="14" t="s">
        <v>44</v>
      </c>
    </row>
    <row r="16" spans="1:16" ht="12.75">
      <c r="A16" s="7">
        <v>3</v>
      </c>
      <c r="B16" s="7" t="s">
        <v>50</v>
      </c>
      <c r="C16" s="7" t="s">
        <v>44</v>
      </c>
      <c r="D16" s="7" t="s">
        <v>51</v>
      </c>
      <c r="E16" s="7" t="s">
        <v>46</v>
      </c>
      <c r="F16" s="9">
        <v>6.3</v>
      </c>
      <c r="G16" s="13"/>
      <c r="H16" s="12">
        <f>ROUND((G16*F16),2)</f>
      </c>
      <c r="I16" s="9">
        <v>4E-05</v>
      </c>
      <c r="J16" s="9">
        <f>F16*I16</f>
      </c>
      <c r="K16" s="9">
        <v>0</v>
      </c>
      <c r="L16" s="9">
        <f>F16*K16</f>
      </c>
      <c r="O16">
        <f>rekapitulace!H8</f>
      </c>
      <c r="P16">
        <f>ROUND(O16/100*H16,2)</f>
      </c>
    </row>
    <row r="17" ht="12.75">
      <c r="D17" s="14" t="s">
        <v>44</v>
      </c>
    </row>
    <row r="18" spans="1:16" ht="12.75" customHeight="1">
      <c r="A18" s="15"/>
      <c r="B18" s="15"/>
      <c r="C18" s="15" t="s">
        <v>42</v>
      </c>
      <c r="D18" s="15" t="s">
        <v>41</v>
      </c>
      <c r="E18" s="15"/>
      <c r="F18" s="15"/>
      <c r="G18" s="15"/>
      <c r="H18" s="15">
        <f>SUM(H12:H17)</f>
      </c>
      <c r="I18" s="15"/>
      <c r="J18" s="15"/>
      <c r="K18" s="15"/>
      <c r="L18" s="15"/>
      <c r="P18">
        <f>SUM(P12:P17)</f>
      </c>
    </row>
    <row r="20" spans="1:9" ht="12.75" customHeight="1">
      <c r="A20" s="8"/>
      <c r="B20" s="8"/>
      <c r="C20" s="8" t="s">
        <v>53</v>
      </c>
      <c r="D20" s="8" t="s">
        <v>52</v>
      </c>
      <c r="E20" s="8"/>
      <c r="F20" s="10"/>
      <c r="G20" s="8"/>
      <c r="H20" s="10"/>
      <c r="I20" s="10"/>
    </row>
    <row r="21" spans="1:16" ht="12.75">
      <c r="A21" s="7">
        <v>4</v>
      </c>
      <c r="B21" s="7" t="s">
        <v>54</v>
      </c>
      <c r="C21" s="7" t="s">
        <v>44</v>
      </c>
      <c r="D21" s="7" t="s">
        <v>55</v>
      </c>
      <c r="E21" s="7" t="s">
        <v>46</v>
      </c>
      <c r="F21" s="9">
        <v>4.813</v>
      </c>
      <c r="G21" s="13"/>
      <c r="H21" s="12">
        <f>ROUND((G21*F21),2)</f>
      </c>
      <c r="I21" s="9">
        <v>0.04817</v>
      </c>
      <c r="J21" s="9">
        <f>F21*I21</f>
      </c>
      <c r="K21" s="9">
        <v>0</v>
      </c>
      <c r="L21" s="9">
        <f>F21*K21</f>
      </c>
      <c r="O21">
        <f>rekapitulace!H8</f>
      </c>
      <c r="P21">
        <f>ROUND(O21/100*H21,2)</f>
      </c>
    </row>
    <row r="22" ht="12.75">
      <c r="D22" s="14" t="s">
        <v>44</v>
      </c>
    </row>
    <row r="23" spans="1:16" ht="12.75" customHeight="1">
      <c r="A23" s="15"/>
      <c r="B23" s="15"/>
      <c r="C23" s="15" t="s">
        <v>53</v>
      </c>
      <c r="D23" s="15" t="s">
        <v>52</v>
      </c>
      <c r="E23" s="15"/>
      <c r="F23" s="15"/>
      <c r="G23" s="15"/>
      <c r="H23" s="15">
        <f>SUM(H21:H22)</f>
      </c>
      <c r="I23" s="15"/>
      <c r="J23" s="15"/>
      <c r="K23" s="15"/>
      <c r="L23" s="15"/>
      <c r="P23">
        <f>SUM(P21:P22)</f>
      </c>
    </row>
    <row r="25" spans="1:9" ht="12.75" customHeight="1">
      <c r="A25" s="8"/>
      <c r="B25" s="8"/>
      <c r="C25" s="8" t="s">
        <v>57</v>
      </c>
      <c r="D25" s="8" t="s">
        <v>56</v>
      </c>
      <c r="E25" s="8"/>
      <c r="F25" s="10"/>
      <c r="G25" s="8"/>
      <c r="H25" s="10"/>
      <c r="I25" s="10"/>
    </row>
    <row r="26" spans="1:16" ht="12.75">
      <c r="A26" s="7">
        <v>5</v>
      </c>
      <c r="B26" s="7" t="s">
        <v>186</v>
      </c>
      <c r="C26" s="7" t="s">
        <v>44</v>
      </c>
      <c r="D26" s="7" t="s">
        <v>187</v>
      </c>
      <c r="E26" s="7" t="s">
        <v>60</v>
      </c>
      <c r="F26" s="9">
        <v>7</v>
      </c>
      <c r="G26" s="13"/>
      <c r="H26" s="12">
        <f>ROUND((G26*F26),2)</f>
      </c>
      <c r="I26" s="9">
        <v>0.04128</v>
      </c>
      <c r="J26" s="9">
        <f>F26*I26</f>
      </c>
      <c r="K26" s="9">
        <v>0</v>
      </c>
      <c r="L26" s="9">
        <f>F26*K26</f>
      </c>
      <c r="O26">
        <f>rekapitulace!H8</f>
      </c>
      <c r="P26">
        <f>ROUND(O26/100*H26,2)</f>
      </c>
    </row>
    <row r="27" ht="12.75">
      <c r="D27" s="14" t="s">
        <v>44</v>
      </c>
    </row>
    <row r="28" spans="1:16" ht="12.75">
      <c r="A28" s="7">
        <v>6</v>
      </c>
      <c r="B28" s="7" t="s">
        <v>188</v>
      </c>
      <c r="C28" s="7" t="s">
        <v>44</v>
      </c>
      <c r="D28" s="7" t="s">
        <v>189</v>
      </c>
      <c r="E28" s="7" t="s">
        <v>63</v>
      </c>
      <c r="F28" s="9">
        <v>7</v>
      </c>
      <c r="G28" s="13"/>
      <c r="H28" s="12">
        <f>ROUND((G28*F28),2)</f>
      </c>
      <c r="I28" s="9">
        <v>0</v>
      </c>
      <c r="J28" s="9">
        <f>F28*I28</f>
      </c>
      <c r="K28" s="9">
        <v>0</v>
      </c>
      <c r="L28" s="9">
        <f>F28*K28</f>
      </c>
      <c r="O28">
        <f>rekapitulace!H8</f>
      </c>
      <c r="P28">
        <f>ROUND(O28/100*H28,2)</f>
      </c>
    </row>
    <row r="29" ht="409.5">
      <c r="D29" s="14" t="s">
        <v>190</v>
      </c>
    </row>
    <row r="30" spans="1:16" ht="12.75" customHeight="1">
      <c r="A30" s="15"/>
      <c r="B30" s="15"/>
      <c r="C30" s="15" t="s">
        <v>57</v>
      </c>
      <c r="D30" s="15" t="s">
        <v>56</v>
      </c>
      <c r="E30" s="15"/>
      <c r="F30" s="15"/>
      <c r="G30" s="15"/>
      <c r="H30" s="15">
        <f>SUM(H26:H29)</f>
      </c>
      <c r="I30" s="15"/>
      <c r="J30" s="15"/>
      <c r="K30" s="15"/>
      <c r="L30" s="15"/>
      <c r="P30">
        <f>SUM(P26:P29)</f>
      </c>
    </row>
    <row r="32" spans="1:9" ht="12.75" customHeight="1">
      <c r="A32" s="8"/>
      <c r="B32" s="8"/>
      <c r="C32" s="8" t="s">
        <v>128</v>
      </c>
      <c r="D32" s="8" t="s">
        <v>127</v>
      </c>
      <c r="E32" s="8"/>
      <c r="F32" s="10"/>
      <c r="G32" s="8"/>
      <c r="H32" s="10"/>
      <c r="I32" s="10"/>
    </row>
    <row r="33" spans="1:16" ht="12.75">
      <c r="A33" s="7">
        <v>17</v>
      </c>
      <c r="B33" s="7" t="s">
        <v>131</v>
      </c>
      <c r="C33" s="7" t="s">
        <v>44</v>
      </c>
      <c r="D33" s="7" t="s">
        <v>132</v>
      </c>
      <c r="E33" s="7" t="s">
        <v>69</v>
      </c>
      <c r="F33" s="9">
        <v>0.018</v>
      </c>
      <c r="G33" s="13"/>
      <c r="H33" s="12">
        <f>ROUND((G33*F33),2)</f>
      </c>
      <c r="I33" s="9">
        <v>0</v>
      </c>
      <c r="J33" s="9">
        <f>F33*I33</f>
      </c>
      <c r="K33" s="9">
        <v>0</v>
      </c>
      <c r="L33" s="9">
        <f>F33*K33</f>
      </c>
      <c r="O33">
        <f>rekapitulace!H8</f>
      </c>
      <c r="P33">
        <f>ROUND(O33/100*H33,2)</f>
      </c>
    </row>
    <row r="34" ht="12.75">
      <c r="D34" s="14" t="s">
        <v>44</v>
      </c>
    </row>
    <row r="35" spans="1:16" ht="12.75">
      <c r="A35" s="7">
        <v>18</v>
      </c>
      <c r="B35" s="7" t="s">
        <v>191</v>
      </c>
      <c r="C35" s="7" t="s">
        <v>44</v>
      </c>
      <c r="D35" s="7" t="s">
        <v>192</v>
      </c>
      <c r="E35" s="7" t="s">
        <v>49</v>
      </c>
      <c r="F35" s="9">
        <v>8.75</v>
      </c>
      <c r="G35" s="13"/>
      <c r="H35" s="12">
        <f>ROUND((G35*F35),2)</f>
      </c>
      <c r="I35" s="9">
        <v>0.00213</v>
      </c>
      <c r="J35" s="9">
        <f>F35*I35</f>
      </c>
      <c r="K35" s="9">
        <v>0</v>
      </c>
      <c r="L35" s="9">
        <f>F35*K35</f>
      </c>
      <c r="O35">
        <f>rekapitulace!H8</f>
      </c>
      <c r="P35">
        <f>ROUND(O35/100*H35,2)</f>
      </c>
    </row>
    <row r="36" ht="12.75">
      <c r="D36" s="14" t="s">
        <v>44</v>
      </c>
    </row>
    <row r="37" spans="1:16" ht="12.75" customHeight="1">
      <c r="A37" s="15"/>
      <c r="B37" s="15"/>
      <c r="C37" s="15" t="s">
        <v>128</v>
      </c>
      <c r="D37" s="15" t="s">
        <v>127</v>
      </c>
      <c r="E37" s="15"/>
      <c r="F37" s="15"/>
      <c r="G37" s="15"/>
      <c r="H37" s="15">
        <f>SUM(H33:H36)</f>
      </c>
      <c r="I37" s="15"/>
      <c r="J37" s="15"/>
      <c r="K37" s="15"/>
      <c r="L37" s="15"/>
      <c r="P37">
        <f>SUM(P33:P36)</f>
      </c>
    </row>
    <row r="39" spans="1:9" ht="12.75" customHeight="1">
      <c r="A39" s="8"/>
      <c r="B39" s="8"/>
      <c r="C39" s="8" t="s">
        <v>194</v>
      </c>
      <c r="D39" s="8" t="s">
        <v>193</v>
      </c>
      <c r="E39" s="8"/>
      <c r="F39" s="10"/>
      <c r="G39" s="8"/>
      <c r="H39" s="10"/>
      <c r="I39" s="10"/>
    </row>
    <row r="40" spans="1:16" ht="12.75">
      <c r="A40" s="7">
        <v>19</v>
      </c>
      <c r="B40" s="7" t="s">
        <v>195</v>
      </c>
      <c r="C40" s="7" t="s">
        <v>44</v>
      </c>
      <c r="D40" s="7" t="s">
        <v>196</v>
      </c>
      <c r="E40" s="7" t="s">
        <v>46</v>
      </c>
      <c r="F40" s="9">
        <v>6.3</v>
      </c>
      <c r="G40" s="13"/>
      <c r="H40" s="12">
        <f>ROUND((G40*F40),2)</f>
      </c>
      <c r="I40" s="9">
        <v>0</v>
      </c>
      <c r="J40" s="9">
        <f>F40*I40</f>
      </c>
      <c r="K40" s="9">
        <v>0</v>
      </c>
      <c r="L40" s="9">
        <f>F40*K40</f>
      </c>
      <c r="O40">
        <f>rekapitulace!H8</f>
      </c>
      <c r="P40">
        <f>ROUND(O40/100*H40,2)</f>
      </c>
    </row>
    <row r="41" ht="12.75">
      <c r="D41" s="14" t="s">
        <v>44</v>
      </c>
    </row>
    <row r="42" spans="1:16" ht="12.75" customHeight="1">
      <c r="A42" s="15"/>
      <c r="B42" s="15"/>
      <c r="C42" s="15" t="s">
        <v>194</v>
      </c>
      <c r="D42" s="15" t="s">
        <v>193</v>
      </c>
      <c r="E42" s="15"/>
      <c r="F42" s="15"/>
      <c r="G42" s="15"/>
      <c r="H42" s="15">
        <f>SUM(H40:H41)</f>
      </c>
      <c r="I42" s="15"/>
      <c r="J42" s="15"/>
      <c r="K42" s="15"/>
      <c r="L42" s="15"/>
      <c r="P42">
        <f>SUM(P40:P41)</f>
      </c>
    </row>
    <row r="44" spans="1:9" ht="12.75" customHeight="1">
      <c r="A44" s="8"/>
      <c r="B44" s="8"/>
      <c r="C44" s="8" t="s">
        <v>73</v>
      </c>
      <c r="D44" s="8" t="s">
        <v>72</v>
      </c>
      <c r="E44" s="8"/>
      <c r="F44" s="10"/>
      <c r="G44" s="8"/>
      <c r="H44" s="10"/>
      <c r="I44" s="10"/>
    </row>
    <row r="45" spans="1:16" ht="12.75">
      <c r="A45" s="7">
        <v>20</v>
      </c>
      <c r="B45" s="7" t="s">
        <v>74</v>
      </c>
      <c r="C45" s="7" t="s">
        <v>44</v>
      </c>
      <c r="D45" s="7" t="s">
        <v>75</v>
      </c>
      <c r="E45" s="7" t="s">
        <v>46</v>
      </c>
      <c r="F45" s="9">
        <v>18.648</v>
      </c>
      <c r="G45" s="13"/>
      <c r="H45" s="12">
        <f>ROUND((G45*F45),2)</f>
      </c>
      <c r="I45" s="9">
        <v>0.00016</v>
      </c>
      <c r="J45" s="9">
        <f>F45*I45</f>
      </c>
      <c r="K45" s="9">
        <v>0</v>
      </c>
      <c r="L45" s="9">
        <f>F45*K45</f>
      </c>
      <c r="O45">
        <f>rekapitulace!H8</f>
      </c>
      <c r="P45">
        <f>ROUND(O45/100*H45,2)</f>
      </c>
    </row>
    <row r="46" ht="12.75">
      <c r="D46" s="14" t="s">
        <v>44</v>
      </c>
    </row>
    <row r="47" spans="1:16" ht="12.75" customHeight="1">
      <c r="A47" s="15"/>
      <c r="B47" s="15"/>
      <c r="C47" s="15" t="s">
        <v>73</v>
      </c>
      <c r="D47" s="15" t="s">
        <v>72</v>
      </c>
      <c r="E47" s="15"/>
      <c r="F47" s="15"/>
      <c r="G47" s="15"/>
      <c r="H47" s="15">
        <f>SUM(H45:H46)</f>
      </c>
      <c r="I47" s="15"/>
      <c r="J47" s="15"/>
      <c r="K47" s="15"/>
      <c r="L47" s="15"/>
      <c r="P47">
        <f>SUM(P45:P46)</f>
      </c>
    </row>
    <row r="49" spans="1:9" ht="12.75" customHeight="1">
      <c r="A49" s="8"/>
      <c r="B49" s="8"/>
      <c r="C49" s="8" t="s">
        <v>77</v>
      </c>
      <c r="D49" s="8" t="s">
        <v>76</v>
      </c>
      <c r="E49" s="8"/>
      <c r="F49" s="10"/>
      <c r="G49" s="8"/>
      <c r="H49" s="10"/>
      <c r="I49" s="10"/>
    </row>
    <row r="50" spans="1:16" ht="12.75">
      <c r="A50" s="7">
        <v>7</v>
      </c>
      <c r="B50" s="7" t="s">
        <v>137</v>
      </c>
      <c r="C50" s="7" t="s">
        <v>44</v>
      </c>
      <c r="D50" s="7" t="s">
        <v>138</v>
      </c>
      <c r="E50" s="7" t="s">
        <v>46</v>
      </c>
      <c r="F50" s="9">
        <v>14</v>
      </c>
      <c r="G50" s="13"/>
      <c r="H50" s="12">
        <f>ROUND((G50*F50),2)</f>
      </c>
      <c r="I50" s="9">
        <v>0.00158</v>
      </c>
      <c r="J50" s="9">
        <f>F50*I50</f>
      </c>
      <c r="K50" s="9">
        <v>0</v>
      </c>
      <c r="L50" s="9">
        <f>F50*K50</f>
      </c>
      <c r="O50">
        <f>rekapitulace!H8</f>
      </c>
      <c r="P50">
        <f>ROUND(O50/100*H50,2)</f>
      </c>
    </row>
    <row r="51" ht="12.75">
      <c r="D51" s="14" t="s">
        <v>44</v>
      </c>
    </row>
    <row r="52" spans="1:16" ht="12.75" customHeight="1">
      <c r="A52" s="15"/>
      <c r="B52" s="15"/>
      <c r="C52" s="15" t="s">
        <v>77</v>
      </c>
      <c r="D52" s="15" t="s">
        <v>76</v>
      </c>
      <c r="E52" s="15"/>
      <c r="F52" s="15"/>
      <c r="G52" s="15"/>
      <c r="H52" s="15">
        <f>SUM(H50:H51)</f>
      </c>
      <c r="I52" s="15"/>
      <c r="J52" s="15"/>
      <c r="K52" s="15"/>
      <c r="L52" s="15"/>
      <c r="P52">
        <f>SUM(P50:P51)</f>
      </c>
    </row>
    <row r="54" spans="1:9" ht="12.75" customHeight="1">
      <c r="A54" s="8"/>
      <c r="B54" s="8"/>
      <c r="C54" s="8" t="s">
        <v>81</v>
      </c>
      <c r="D54" s="8" t="s">
        <v>80</v>
      </c>
      <c r="E54" s="8"/>
      <c r="F54" s="10"/>
      <c r="G54" s="8"/>
      <c r="H54" s="10"/>
      <c r="I54" s="10"/>
    </row>
    <row r="55" spans="1:16" ht="12.75">
      <c r="A55" s="7">
        <v>8</v>
      </c>
      <c r="B55" s="7" t="s">
        <v>82</v>
      </c>
      <c r="C55" s="7" t="s">
        <v>44</v>
      </c>
      <c r="D55" s="7" t="s">
        <v>83</v>
      </c>
      <c r="E55" s="7" t="s">
        <v>46</v>
      </c>
      <c r="F55" s="9">
        <v>35</v>
      </c>
      <c r="G55" s="13"/>
      <c r="H55" s="12">
        <f>ROUND((G55*F55),2)</f>
      </c>
      <c r="I55" s="9">
        <v>0</v>
      </c>
      <c r="J55" s="9">
        <f>F55*I55</f>
      </c>
      <c r="K55" s="9">
        <v>0</v>
      </c>
      <c r="L55" s="9">
        <f>F55*K55</f>
      </c>
      <c r="O55">
        <f>rekapitulace!H8</f>
      </c>
      <c r="P55">
        <f>ROUND(O55/100*H55,2)</f>
      </c>
    </row>
    <row r="56" ht="12.75">
      <c r="D56" s="14" t="s">
        <v>44</v>
      </c>
    </row>
    <row r="57" spans="1:16" ht="12.75" customHeight="1">
      <c r="A57" s="15"/>
      <c r="B57" s="15"/>
      <c r="C57" s="15" t="s">
        <v>81</v>
      </c>
      <c r="D57" s="15" t="s">
        <v>80</v>
      </c>
      <c r="E57" s="15"/>
      <c r="F57" s="15"/>
      <c r="G57" s="15"/>
      <c r="H57" s="15">
        <f>SUM(H55:H56)</f>
      </c>
      <c r="I57" s="15"/>
      <c r="J57" s="15"/>
      <c r="K57" s="15"/>
      <c r="L57" s="15"/>
      <c r="P57">
        <f>SUM(P55:P56)</f>
      </c>
    </row>
    <row r="59" spans="1:9" ht="12.75" customHeight="1">
      <c r="A59" s="8"/>
      <c r="B59" s="8"/>
      <c r="C59" s="8" t="s">
        <v>91</v>
      </c>
      <c r="D59" s="8" t="s">
        <v>90</v>
      </c>
      <c r="E59" s="8"/>
      <c r="F59" s="10"/>
      <c r="G59" s="8"/>
      <c r="H59" s="10"/>
      <c r="I59" s="10"/>
    </row>
    <row r="60" spans="1:16" ht="12.75">
      <c r="A60" s="7">
        <v>9</v>
      </c>
      <c r="B60" s="7" t="s">
        <v>92</v>
      </c>
      <c r="C60" s="7" t="s">
        <v>44</v>
      </c>
      <c r="D60" s="7" t="s">
        <v>93</v>
      </c>
      <c r="E60" s="7" t="s">
        <v>46</v>
      </c>
      <c r="F60" s="9">
        <v>15.54</v>
      </c>
      <c r="G60" s="13"/>
      <c r="H60" s="12">
        <f>ROUND((G60*F60),2)</f>
      </c>
      <c r="I60" s="9">
        <v>0</v>
      </c>
      <c r="J60" s="9">
        <f>F60*I60</f>
      </c>
      <c r="K60" s="9">
        <v>0</v>
      </c>
      <c r="L60" s="9">
        <f>F60*K60</f>
      </c>
      <c r="O60">
        <f>rekapitulace!H8</f>
      </c>
      <c r="P60">
        <f>ROUND(O60/100*H60,2)</f>
      </c>
    </row>
    <row r="61" ht="12.75">
      <c r="D61" s="14" t="s">
        <v>44</v>
      </c>
    </row>
    <row r="62" spans="1:16" ht="12.75">
      <c r="A62" s="7">
        <v>10</v>
      </c>
      <c r="B62" s="7" t="s">
        <v>94</v>
      </c>
      <c r="C62" s="7" t="s">
        <v>44</v>
      </c>
      <c r="D62" s="7" t="s">
        <v>95</v>
      </c>
      <c r="E62" s="7" t="s">
        <v>69</v>
      </c>
      <c r="F62" s="9">
        <v>1.079</v>
      </c>
      <c r="G62" s="13"/>
      <c r="H62" s="12">
        <f>ROUND((G62*F62),2)</f>
      </c>
      <c r="I62" s="9">
        <v>0</v>
      </c>
      <c r="J62" s="9">
        <f>F62*I62</f>
      </c>
      <c r="K62" s="9">
        <v>0</v>
      </c>
      <c r="L62" s="9">
        <f>F62*K62</f>
      </c>
      <c r="O62">
        <f>rekapitulace!H8</f>
      </c>
      <c r="P62">
        <f>ROUND(O62/100*H62,2)</f>
      </c>
    </row>
    <row r="63" ht="12.75">
      <c r="D63" s="14" t="s">
        <v>44</v>
      </c>
    </row>
    <row r="64" spans="1:16" ht="12.75">
      <c r="A64" s="7">
        <v>11</v>
      </c>
      <c r="B64" s="7" t="s">
        <v>96</v>
      </c>
      <c r="C64" s="7" t="s">
        <v>44</v>
      </c>
      <c r="D64" s="7" t="s">
        <v>97</v>
      </c>
      <c r="E64" s="7" t="s">
        <v>69</v>
      </c>
      <c r="F64" s="9">
        <v>1.079</v>
      </c>
      <c r="G64" s="13"/>
      <c r="H64" s="12">
        <f>ROUND((G64*F64),2)</f>
      </c>
      <c r="I64" s="9">
        <v>0</v>
      </c>
      <c r="J64" s="9">
        <f>F64*I64</f>
      </c>
      <c r="K64" s="9">
        <v>0</v>
      </c>
      <c r="L64" s="9">
        <f>F64*K64</f>
      </c>
      <c r="O64">
        <f>rekapitulace!H8</f>
      </c>
      <c r="P64">
        <f>ROUND(O64/100*H64,2)</f>
      </c>
    </row>
    <row r="65" ht="12.75">
      <c r="D65" s="14" t="s">
        <v>44</v>
      </c>
    </row>
    <row r="66" spans="1:16" ht="12.75">
      <c r="A66" s="7">
        <v>12</v>
      </c>
      <c r="B66" s="7" t="s">
        <v>98</v>
      </c>
      <c r="C66" s="7" t="s">
        <v>44</v>
      </c>
      <c r="D66" s="7" t="s">
        <v>99</v>
      </c>
      <c r="E66" s="7" t="s">
        <v>69</v>
      </c>
      <c r="F66" s="9">
        <v>9.715</v>
      </c>
      <c r="G66" s="13"/>
      <c r="H66" s="12">
        <f>ROUND((G66*F66),2)</f>
      </c>
      <c r="I66" s="9">
        <v>0</v>
      </c>
      <c r="J66" s="9">
        <f>F66*I66</f>
      </c>
      <c r="K66" s="9">
        <v>0</v>
      </c>
      <c r="L66" s="9">
        <f>F66*K66</f>
      </c>
      <c r="O66">
        <f>rekapitulace!H8</f>
      </c>
      <c r="P66">
        <f>ROUND(O66/100*H66,2)</f>
      </c>
    </row>
    <row r="67" ht="12.75">
      <c r="D67" s="14" t="s">
        <v>44</v>
      </c>
    </row>
    <row r="68" spans="1:16" ht="12.75">
      <c r="A68" s="7">
        <v>13</v>
      </c>
      <c r="B68" s="7" t="s">
        <v>100</v>
      </c>
      <c r="C68" s="7" t="s">
        <v>44</v>
      </c>
      <c r="D68" s="7" t="s">
        <v>101</v>
      </c>
      <c r="E68" s="7" t="s">
        <v>69</v>
      </c>
      <c r="F68" s="9">
        <v>1.079</v>
      </c>
      <c r="G68" s="13"/>
      <c r="H68" s="12">
        <f>ROUND((G68*F68),2)</f>
      </c>
      <c r="I68" s="9">
        <v>0</v>
      </c>
      <c r="J68" s="9">
        <f>F68*I68</f>
      </c>
      <c r="K68" s="9">
        <v>0</v>
      </c>
      <c r="L68" s="9">
        <f>F68*K68</f>
      </c>
      <c r="O68">
        <f>rekapitulace!H8</f>
      </c>
      <c r="P68">
        <f>ROUND(O68/100*H68,2)</f>
      </c>
    </row>
    <row r="69" ht="12.75">
      <c r="D69" s="14" t="s">
        <v>44</v>
      </c>
    </row>
    <row r="70" spans="1:16" ht="12.75">
      <c r="A70" s="7">
        <v>14</v>
      </c>
      <c r="B70" s="7" t="s">
        <v>102</v>
      </c>
      <c r="C70" s="7" t="s">
        <v>44</v>
      </c>
      <c r="D70" s="7" t="s">
        <v>103</v>
      </c>
      <c r="E70" s="7" t="s">
        <v>69</v>
      </c>
      <c r="F70" s="9">
        <v>5.397</v>
      </c>
      <c r="G70" s="13"/>
      <c r="H70" s="12">
        <f>ROUND((G70*F70),2)</f>
      </c>
      <c r="I70" s="9">
        <v>0</v>
      </c>
      <c r="J70" s="9">
        <f>F70*I70</f>
      </c>
      <c r="K70" s="9">
        <v>0</v>
      </c>
      <c r="L70" s="9">
        <f>F70*K70</f>
      </c>
      <c r="O70">
        <f>rekapitulace!H8</f>
      </c>
      <c r="P70">
        <f>ROUND(O70/100*H70,2)</f>
      </c>
    </row>
    <row r="71" ht="12.75">
      <c r="D71" s="14" t="s">
        <v>44</v>
      </c>
    </row>
    <row r="72" spans="1:16" ht="12.75">
      <c r="A72" s="7">
        <v>15</v>
      </c>
      <c r="B72" s="7" t="s">
        <v>104</v>
      </c>
      <c r="C72" s="7" t="s">
        <v>44</v>
      </c>
      <c r="D72" s="7" t="s">
        <v>105</v>
      </c>
      <c r="E72" s="7" t="s">
        <v>69</v>
      </c>
      <c r="F72" s="9">
        <v>1.079</v>
      </c>
      <c r="G72" s="13"/>
      <c r="H72" s="12">
        <f>ROUND((G72*F72),2)</f>
      </c>
      <c r="I72" s="9">
        <v>0</v>
      </c>
      <c r="J72" s="9">
        <f>F72*I72</f>
      </c>
      <c r="K72" s="9">
        <v>0</v>
      </c>
      <c r="L72" s="9">
        <f>F72*K72</f>
      </c>
      <c r="O72">
        <f>rekapitulace!H8</f>
      </c>
      <c r="P72">
        <f>ROUND(O72/100*H72,2)</f>
      </c>
    </row>
    <row r="73" ht="12.75">
      <c r="D73" s="14" t="s">
        <v>44</v>
      </c>
    </row>
    <row r="74" spans="1:16" ht="12.75" customHeight="1">
      <c r="A74" s="15"/>
      <c r="B74" s="15"/>
      <c r="C74" s="15" t="s">
        <v>91</v>
      </c>
      <c r="D74" s="15" t="s">
        <v>90</v>
      </c>
      <c r="E74" s="15"/>
      <c r="F74" s="15"/>
      <c r="G74" s="15"/>
      <c r="H74" s="15">
        <f>SUM(H60:H73)</f>
      </c>
      <c r="I74" s="15"/>
      <c r="J74" s="15"/>
      <c r="K74" s="15"/>
      <c r="L74" s="15"/>
      <c r="P74">
        <f>SUM(P60:P73)</f>
      </c>
    </row>
    <row r="76" spans="1:9" ht="12.75" customHeight="1">
      <c r="A76" s="8"/>
      <c r="B76" s="8"/>
      <c r="C76" s="8" t="s">
        <v>107</v>
      </c>
      <c r="D76" s="8" t="s">
        <v>106</v>
      </c>
      <c r="E76" s="8"/>
      <c r="F76" s="10"/>
      <c r="G76" s="8"/>
      <c r="H76" s="10"/>
      <c r="I76" s="10"/>
    </row>
    <row r="77" spans="1:16" ht="12.75">
      <c r="A77" s="7">
        <v>16</v>
      </c>
      <c r="B77" s="7" t="s">
        <v>108</v>
      </c>
      <c r="C77" s="7" t="s">
        <v>44</v>
      </c>
      <c r="D77" s="7" t="s">
        <v>109</v>
      </c>
      <c r="E77" s="7" t="s">
        <v>69</v>
      </c>
      <c r="F77" s="9">
        <v>1.466</v>
      </c>
      <c r="G77" s="13"/>
      <c r="H77" s="12">
        <f>ROUND((G77*F77),2)</f>
      </c>
      <c r="I77" s="9">
        <v>0</v>
      </c>
      <c r="J77" s="9">
        <f>F77*I77</f>
      </c>
      <c r="K77" s="9">
        <v>0</v>
      </c>
      <c r="L77" s="9">
        <f>F77*K77</f>
      </c>
      <c r="O77">
        <f>rekapitulace!H8</f>
      </c>
      <c r="P77">
        <f>ROUND(O77/100*H77,2)</f>
      </c>
    </row>
    <row r="78" ht="12.75">
      <c r="D78" s="14" t="s">
        <v>44</v>
      </c>
    </row>
    <row r="79" spans="1:16" ht="12.75" customHeight="1">
      <c r="A79" s="15"/>
      <c r="B79" s="15"/>
      <c r="C79" s="15" t="s">
        <v>107</v>
      </c>
      <c r="D79" s="15" t="s">
        <v>106</v>
      </c>
      <c r="E79" s="15"/>
      <c r="F79" s="15"/>
      <c r="G79" s="15"/>
      <c r="H79" s="15">
        <f>SUM(H77:H78)</f>
      </c>
      <c r="I79" s="15"/>
      <c r="J79" s="15"/>
      <c r="K79" s="15"/>
      <c r="L79" s="15"/>
      <c r="P79">
        <f>SUM(P77:P78)</f>
      </c>
    </row>
    <row r="81" spans="1:16" ht="12.75" customHeight="1">
      <c r="A81" s="15"/>
      <c r="B81" s="15"/>
      <c r="C81" s="15"/>
      <c r="D81" s="15" t="s">
        <v>110</v>
      </c>
      <c r="E81" s="15"/>
      <c r="F81" s="15"/>
      <c r="G81" s="15"/>
      <c r="H81" s="15">
        <f>+H18+H23+H30+H37+H42+H47+H52+H57+H74+H79</f>
      </c>
      <c r="I81" s="15"/>
      <c r="J81" s="15"/>
      <c r="K81" s="15"/>
      <c r="L81" s="15"/>
      <c r="P81">
        <f>+P18+P23+P30+P37+P42+P47+P52+P57+P74+P79</f>
      </c>
    </row>
    <row r="83" spans="1:12" ht="12.75" customHeight="1">
      <c r="A83" s="15" t="s">
        <v>111</v>
      </c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</row>
    <row r="84" spans="1:12" ht="12.75" customHeight="1">
      <c r="A84" s="15"/>
      <c r="B84" s="15"/>
      <c r="C84" s="15"/>
      <c r="D84" s="15" t="s">
        <v>112</v>
      </c>
      <c r="E84" s="15"/>
      <c r="F84" s="15"/>
      <c r="G84" s="15"/>
      <c r="H84" s="15"/>
      <c r="I84" s="15"/>
      <c r="J84" s="15"/>
      <c r="K84" s="15"/>
      <c r="L84" s="15"/>
    </row>
    <row r="85" spans="1:16" ht="12.75" customHeight="1">
      <c r="A85" s="15"/>
      <c r="B85" s="15"/>
      <c r="C85" s="15"/>
      <c r="D85" s="15" t="s">
        <v>113</v>
      </c>
      <c r="E85" s="15"/>
      <c r="F85" s="15"/>
      <c r="G85" s="15"/>
      <c r="H85" s="15">
        <v>0</v>
      </c>
      <c r="I85" s="15"/>
      <c r="J85" s="15"/>
      <c r="K85" s="15"/>
      <c r="L85" s="15"/>
      <c r="P85">
        <v>0</v>
      </c>
    </row>
    <row r="86" spans="1:12" ht="12.75" customHeight="1">
      <c r="A86" s="15"/>
      <c r="B86" s="15"/>
      <c r="C86" s="15"/>
      <c r="D86" s="15" t="s">
        <v>114</v>
      </c>
      <c r="E86" s="15"/>
      <c r="F86" s="15"/>
      <c r="G86" s="15"/>
      <c r="H86" s="15"/>
      <c r="I86" s="15"/>
      <c r="J86" s="15"/>
      <c r="K86" s="15"/>
      <c r="L86" s="15"/>
    </row>
    <row r="87" spans="1:16" ht="12.75" customHeight="1">
      <c r="A87" s="15"/>
      <c r="B87" s="15"/>
      <c r="C87" s="15"/>
      <c r="D87" s="15" t="s">
        <v>115</v>
      </c>
      <c r="E87" s="15"/>
      <c r="F87" s="15"/>
      <c r="G87" s="15"/>
      <c r="H87" s="15">
        <v>0</v>
      </c>
      <c r="I87" s="15"/>
      <c r="J87" s="15"/>
      <c r="K87" s="15"/>
      <c r="L87" s="15"/>
      <c r="P87">
        <v>0</v>
      </c>
    </row>
    <row r="88" spans="1:16" ht="12.75" customHeight="1">
      <c r="A88" s="15"/>
      <c r="B88" s="15"/>
      <c r="C88" s="15"/>
      <c r="D88" s="15" t="s">
        <v>116</v>
      </c>
      <c r="E88" s="15"/>
      <c r="F88" s="15"/>
      <c r="G88" s="15"/>
      <c r="H88" s="15">
        <f>H85+H87</f>
      </c>
      <c r="I88" s="15"/>
      <c r="J88" s="15"/>
      <c r="K88" s="15"/>
      <c r="L88" s="15"/>
      <c r="P88">
        <f>P85+P87</f>
      </c>
    </row>
    <row r="90" spans="1:16" ht="12.75" customHeight="1">
      <c r="A90" s="15"/>
      <c r="B90" s="15"/>
      <c r="C90" s="15"/>
      <c r="D90" s="15" t="s">
        <v>116</v>
      </c>
      <c r="E90" s="15"/>
      <c r="F90" s="15"/>
      <c r="G90" s="15"/>
      <c r="H90" s="15">
        <f>H81+H88</f>
      </c>
      <c r="I90" s="15"/>
      <c r="J90" s="15"/>
      <c r="K90" s="15"/>
      <c r="L90" s="15"/>
      <c r="P90">
        <f>P81+P88</f>
      </c>
    </row>
  </sheetData>
  <sheetProtection formatColumns="0"/>
  <mergeCells count="9">
    <mergeCell ref="A8:A9"/>
    <mergeCell ref="B8:B9"/>
    <mergeCell ref="C8:C9"/>
    <mergeCell ref="D8:D9"/>
    <mergeCell ref="E8:E9"/>
    <mergeCell ref="F8:F9"/>
    <mergeCell ref="G8:H8"/>
    <mergeCell ref="I8:J8"/>
    <mergeCell ref="K8:L8"/>
  </mergeCells>
  <printOptions/>
  <pageMargins left="0.75" right="0.75" top="1" bottom="1" header="0.5" footer="0.5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29"/>
  <sheetViews>
    <sheetView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6.7109375" style="0" customWidth="1"/>
    <col min="2" max="2" width="15.7109375" style="0" customWidth="1"/>
    <col min="3" max="3" width="18.7109375" style="0" customWidth="1"/>
    <col min="4" max="4" width="75.7109375" style="0" customWidth="1"/>
    <col min="5" max="5" width="9.7109375" style="0" customWidth="1"/>
    <col min="6" max="6" width="12.7109375" style="0" customWidth="1"/>
    <col min="7" max="12" width="14.7109375" style="0" customWidth="1"/>
    <col min="15" max="16" width="9.140625" style="0" hidden="1" customWidth="1"/>
  </cols>
  <sheetData>
    <row r="1" ht="12.75" customHeight="1">
      <c r="A1" s="5" t="s">
        <v>13</v>
      </c>
    </row>
    <row r="2" ht="12.75" customHeight="1">
      <c r="C2" s="1" t="s">
        <v>14</v>
      </c>
    </row>
    <row r="4" spans="1:5" ht="12.75" customHeight="1">
      <c r="A4" t="s">
        <v>15</v>
      </c>
      <c r="C4" s="5" t="s">
        <v>18</v>
      </c>
      <c r="D4" s="5" t="s">
        <v>19</v>
      </c>
      <c r="E4" s="5"/>
    </row>
    <row r="5" spans="1:5" ht="12.75" customHeight="1">
      <c r="A5" t="s">
        <v>16</v>
      </c>
      <c r="C5" s="5" t="s">
        <v>197</v>
      </c>
      <c r="D5" s="5" t="s">
        <v>198</v>
      </c>
      <c r="E5" s="5"/>
    </row>
    <row r="6" spans="1:5" ht="12.75" customHeight="1">
      <c r="A6" t="s">
        <v>17</v>
      </c>
      <c r="C6" s="5" t="s">
        <v>197</v>
      </c>
      <c r="D6" s="5" t="s">
        <v>198</v>
      </c>
      <c r="E6" s="5"/>
    </row>
    <row r="7" spans="3:5" ht="12.75" customHeight="1">
      <c r="C7" s="5"/>
      <c r="D7" s="5"/>
      <c r="E7" s="5"/>
    </row>
    <row r="8" spans="1:16" ht="12.75" customHeight="1">
      <c r="A8" s="4" t="s">
        <v>21</v>
      </c>
      <c r="B8" s="4" t="s">
        <v>23</v>
      </c>
      <c r="C8" s="4" t="s">
        <v>24</v>
      </c>
      <c r="D8" s="4" t="s">
        <v>25</v>
      </c>
      <c r="E8" s="4" t="s">
        <v>26</v>
      </c>
      <c r="F8" s="4" t="s">
        <v>27</v>
      </c>
      <c r="G8" s="4" t="s">
        <v>28</v>
      </c>
      <c r="H8" s="4"/>
      <c r="I8" s="4" t="s">
        <v>32</v>
      </c>
      <c r="J8" s="4"/>
      <c r="K8" s="4" t="s">
        <v>33</v>
      </c>
      <c r="L8" s="4"/>
      <c r="O8" t="s">
        <v>31</v>
      </c>
      <c r="P8" t="s">
        <v>11</v>
      </c>
    </row>
    <row r="9" spans="1:15" ht="28.5">
      <c r="A9" s="4"/>
      <c r="B9" s="4"/>
      <c r="C9" s="4"/>
      <c r="D9" s="4"/>
      <c r="E9" s="4"/>
      <c r="F9" s="4"/>
      <c r="G9" s="4" t="s">
        <v>29</v>
      </c>
      <c r="H9" s="4" t="s">
        <v>30</v>
      </c>
      <c r="I9" s="4" t="s">
        <v>29</v>
      </c>
      <c r="J9" s="4" t="s">
        <v>30</v>
      </c>
      <c r="K9" s="4" t="s">
        <v>29</v>
      </c>
      <c r="L9" s="4" t="s">
        <v>30</v>
      </c>
      <c r="O9" t="s">
        <v>11</v>
      </c>
    </row>
    <row r="10" spans="1:12" ht="14.25">
      <c r="A10" s="4" t="s">
        <v>22</v>
      </c>
      <c r="B10" s="4" t="s">
        <v>34</v>
      </c>
      <c r="C10" s="4" t="s">
        <v>35</v>
      </c>
      <c r="D10" s="4" t="s">
        <v>36</v>
      </c>
      <c r="E10" s="4" t="s">
        <v>37</v>
      </c>
      <c r="F10" s="4" t="s">
        <v>38</v>
      </c>
      <c r="G10" s="4" t="s">
        <v>39</v>
      </c>
      <c r="H10" s="4" t="s">
        <v>40</v>
      </c>
      <c r="I10" s="4">
        <v>10</v>
      </c>
      <c r="J10" s="4">
        <v>11</v>
      </c>
      <c r="K10" s="4">
        <v>12</v>
      </c>
      <c r="L10" s="4">
        <v>13</v>
      </c>
    </row>
    <row r="11" spans="1:9" ht="12.75" customHeight="1">
      <c r="A11" s="8"/>
      <c r="B11" s="8"/>
      <c r="C11" s="8" t="s">
        <v>200</v>
      </c>
      <c r="D11" s="8" t="s">
        <v>199</v>
      </c>
      <c r="E11" s="8"/>
      <c r="F11" s="10"/>
      <c r="G11" s="8"/>
      <c r="H11" s="10"/>
      <c r="I11" s="10"/>
    </row>
    <row r="12" spans="1:16" ht="12.75">
      <c r="A12" s="7">
        <v>43</v>
      </c>
      <c r="B12" s="7" t="s">
        <v>201</v>
      </c>
      <c r="C12" s="7" t="s">
        <v>44</v>
      </c>
      <c r="D12" s="7" t="s">
        <v>202</v>
      </c>
      <c r="E12" s="7" t="s">
        <v>203</v>
      </c>
      <c r="F12" s="9">
        <v>1</v>
      </c>
      <c r="G12" s="13"/>
      <c r="H12" s="12">
        <f>ROUND((G12*F12),2)</f>
      </c>
      <c r="I12" s="9">
        <v>0</v>
      </c>
      <c r="J12" s="9">
        <f>F12*I12</f>
      </c>
      <c r="K12" s="9">
        <v>0</v>
      </c>
      <c r="L12" s="9">
        <f>F12*K12</f>
      </c>
      <c r="O12">
        <f>rekapitulace!H8</f>
      </c>
      <c r="P12">
        <f>ROUND(O12/100*H12,2)</f>
      </c>
    </row>
    <row r="13" ht="409.5">
      <c r="D13" s="14" t="s">
        <v>204</v>
      </c>
    </row>
    <row r="14" spans="1:16" ht="12.75">
      <c r="A14" s="7">
        <v>44</v>
      </c>
      <c r="B14" s="7" t="s">
        <v>205</v>
      </c>
      <c r="C14" s="7" t="s">
        <v>44</v>
      </c>
      <c r="D14" s="7" t="s">
        <v>206</v>
      </c>
      <c r="E14" s="7" t="s">
        <v>203</v>
      </c>
      <c r="F14" s="9">
        <v>1</v>
      </c>
      <c r="G14" s="13"/>
      <c r="H14" s="12">
        <f>ROUND((G14*F14),2)</f>
      </c>
      <c r="I14" s="9">
        <v>0</v>
      </c>
      <c r="J14" s="9">
        <f>F14*I14</f>
      </c>
      <c r="K14" s="9">
        <v>0</v>
      </c>
      <c r="L14" s="9">
        <f>F14*K14</f>
      </c>
      <c r="O14">
        <f>rekapitulace!H8</f>
      </c>
      <c r="P14">
        <f>ROUND(O14/100*H14,2)</f>
      </c>
    </row>
    <row r="15" ht="409.5">
      <c r="D15" s="14" t="s">
        <v>207</v>
      </c>
    </row>
    <row r="16" spans="1:16" ht="12.75">
      <c r="A16" s="7">
        <v>45</v>
      </c>
      <c r="B16" s="7" t="s">
        <v>208</v>
      </c>
      <c r="C16" s="7" t="s">
        <v>44</v>
      </c>
      <c r="D16" s="7" t="s">
        <v>209</v>
      </c>
      <c r="E16" s="7" t="s">
        <v>203</v>
      </c>
      <c r="F16" s="9">
        <v>1</v>
      </c>
      <c r="G16" s="13"/>
      <c r="H16" s="12">
        <f>ROUND((G16*F16),2)</f>
      </c>
      <c r="I16" s="9">
        <v>0</v>
      </c>
      <c r="J16" s="9">
        <f>F16*I16</f>
      </c>
      <c r="K16" s="9">
        <v>0</v>
      </c>
      <c r="L16" s="9">
        <f>F16*K16</f>
      </c>
      <c r="O16">
        <f>rekapitulace!H8</f>
      </c>
      <c r="P16">
        <f>ROUND(O16/100*H16,2)</f>
      </c>
    </row>
    <row r="17" ht="409.5">
      <c r="D17" s="14" t="s">
        <v>210</v>
      </c>
    </row>
    <row r="18" spans="1:16" ht="12.75" customHeight="1">
      <c r="A18" s="15"/>
      <c r="B18" s="15"/>
      <c r="C18" s="15" t="s">
        <v>200</v>
      </c>
      <c r="D18" s="15" t="s">
        <v>199</v>
      </c>
      <c r="E18" s="15"/>
      <c r="F18" s="15"/>
      <c r="G18" s="15"/>
      <c r="H18" s="15">
        <f>SUM(H12:H17)</f>
      </c>
      <c r="I18" s="15"/>
      <c r="J18" s="15"/>
      <c r="K18" s="15"/>
      <c r="L18" s="15"/>
      <c r="P18">
        <f>SUM(P12:P17)</f>
      </c>
    </row>
    <row r="20" spans="1:16" ht="12.75" customHeight="1">
      <c r="A20" s="15"/>
      <c r="B20" s="15"/>
      <c r="C20" s="15"/>
      <c r="D20" s="15" t="s">
        <v>110</v>
      </c>
      <c r="E20" s="15"/>
      <c r="F20" s="15"/>
      <c r="G20" s="15"/>
      <c r="H20" s="15">
        <f>+H18</f>
      </c>
      <c r="I20" s="15"/>
      <c r="J20" s="15"/>
      <c r="K20" s="15"/>
      <c r="L20" s="15"/>
      <c r="P20">
        <f>+P18</f>
      </c>
    </row>
    <row r="22" spans="1:12" ht="12.75" customHeight="1">
      <c r="A22" s="15" t="s">
        <v>111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</row>
    <row r="23" spans="1:12" ht="12.75" customHeight="1">
      <c r="A23" s="15"/>
      <c r="B23" s="15"/>
      <c r="C23" s="15"/>
      <c r="D23" s="15" t="s">
        <v>112</v>
      </c>
      <c r="E23" s="15"/>
      <c r="F23" s="15"/>
      <c r="G23" s="15"/>
      <c r="H23" s="15"/>
      <c r="I23" s="15"/>
      <c r="J23" s="15"/>
      <c r="K23" s="15"/>
      <c r="L23" s="15"/>
    </row>
    <row r="24" spans="1:16" ht="12.75" customHeight="1">
      <c r="A24" s="15"/>
      <c r="B24" s="15"/>
      <c r="C24" s="15"/>
      <c r="D24" s="15" t="s">
        <v>113</v>
      </c>
      <c r="E24" s="15"/>
      <c r="F24" s="15"/>
      <c r="G24" s="15"/>
      <c r="H24" s="15">
        <v>0</v>
      </c>
      <c r="I24" s="15"/>
      <c r="J24" s="15"/>
      <c r="K24" s="15"/>
      <c r="L24" s="15"/>
      <c r="P24">
        <v>0</v>
      </c>
    </row>
    <row r="25" spans="1:12" ht="12.75" customHeight="1">
      <c r="A25" s="15"/>
      <c r="B25" s="15"/>
      <c r="C25" s="15"/>
      <c r="D25" s="15" t="s">
        <v>114</v>
      </c>
      <c r="E25" s="15"/>
      <c r="F25" s="15"/>
      <c r="G25" s="15"/>
      <c r="H25" s="15"/>
      <c r="I25" s="15"/>
      <c r="J25" s="15"/>
      <c r="K25" s="15"/>
      <c r="L25" s="15"/>
    </row>
    <row r="26" spans="1:16" ht="12.75" customHeight="1">
      <c r="A26" s="15"/>
      <c r="B26" s="15"/>
      <c r="C26" s="15"/>
      <c r="D26" s="15" t="s">
        <v>115</v>
      </c>
      <c r="E26" s="15"/>
      <c r="F26" s="15"/>
      <c r="G26" s="15"/>
      <c r="H26" s="15">
        <v>0</v>
      </c>
      <c r="I26" s="15"/>
      <c r="J26" s="15"/>
      <c r="K26" s="15"/>
      <c r="L26" s="15"/>
      <c r="P26">
        <v>0</v>
      </c>
    </row>
    <row r="27" spans="1:16" ht="12.75" customHeight="1">
      <c r="A27" s="15"/>
      <c r="B27" s="15"/>
      <c r="C27" s="15"/>
      <c r="D27" s="15" t="s">
        <v>116</v>
      </c>
      <c r="E27" s="15"/>
      <c r="F27" s="15"/>
      <c r="G27" s="15"/>
      <c r="H27" s="15">
        <f>H24+H26</f>
      </c>
      <c r="I27" s="15"/>
      <c r="J27" s="15"/>
      <c r="K27" s="15"/>
      <c r="L27" s="15"/>
      <c r="P27">
        <f>P24+P26</f>
      </c>
    </row>
    <row r="29" spans="1:16" ht="12.75" customHeight="1">
      <c r="A29" s="15"/>
      <c r="B29" s="15"/>
      <c r="C29" s="15"/>
      <c r="D29" s="15" t="s">
        <v>116</v>
      </c>
      <c r="E29" s="15"/>
      <c r="F29" s="15"/>
      <c r="G29" s="15"/>
      <c r="H29" s="15">
        <f>H20+H27</f>
      </c>
      <c r="I29" s="15"/>
      <c r="J29" s="15"/>
      <c r="K29" s="15"/>
      <c r="L29" s="15"/>
      <c r="P29">
        <f>P20+P27</f>
      </c>
    </row>
  </sheetData>
  <sheetProtection formatColumns="0"/>
  <mergeCells count="9">
    <mergeCell ref="A8:A9"/>
    <mergeCell ref="B8:B9"/>
    <mergeCell ref="C8:C9"/>
    <mergeCell ref="D8:D9"/>
    <mergeCell ref="E8:E9"/>
    <mergeCell ref="F8:F9"/>
    <mergeCell ref="G8:H8"/>
    <mergeCell ref="I8:J8"/>
    <mergeCell ref="K8:L8"/>
  </mergeCells>
  <printOptions/>
  <pageMargins left="0.75" right="0.75" top="1" bottom="1" header="0.5" footer="0.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92"/>
  <sheetViews>
    <sheetView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6.7109375" style="0" customWidth="1"/>
    <col min="2" max="2" width="15.7109375" style="0" customWidth="1"/>
    <col min="3" max="3" width="18.7109375" style="0" customWidth="1"/>
    <col min="4" max="4" width="75.7109375" style="0" customWidth="1"/>
    <col min="5" max="5" width="9.7109375" style="0" customWidth="1"/>
    <col min="6" max="6" width="12.7109375" style="0" customWidth="1"/>
    <col min="7" max="12" width="14.7109375" style="0" customWidth="1"/>
    <col min="15" max="16" width="9.140625" style="0" hidden="1" customWidth="1"/>
  </cols>
  <sheetData>
    <row r="1" ht="12.75" customHeight="1">
      <c r="A1" s="5" t="s">
        <v>13</v>
      </c>
    </row>
    <row r="2" ht="12.75" customHeight="1">
      <c r="C2" s="1" t="s">
        <v>14</v>
      </c>
    </row>
    <row r="4" spans="1:5" ht="12.75" customHeight="1">
      <c r="A4" t="s">
        <v>15</v>
      </c>
      <c r="C4" s="5" t="s">
        <v>18</v>
      </c>
      <c r="D4" s="5" t="s">
        <v>19</v>
      </c>
      <c r="E4" s="5"/>
    </row>
    <row r="5" spans="1:5" ht="12.75" customHeight="1">
      <c r="A5" t="s">
        <v>16</v>
      </c>
      <c r="C5" s="5" t="s">
        <v>20</v>
      </c>
      <c r="D5" s="5" t="s">
        <v>20</v>
      </c>
      <c r="E5" s="5"/>
    </row>
    <row r="6" spans="1:5" ht="12.75" customHeight="1">
      <c r="A6" t="s">
        <v>17</v>
      </c>
      <c r="C6" s="5" t="s">
        <v>20</v>
      </c>
      <c r="D6" s="5" t="s">
        <v>20</v>
      </c>
      <c r="E6" s="5"/>
    </row>
    <row r="7" spans="3:5" ht="12.75" customHeight="1">
      <c r="C7" s="5"/>
      <c r="D7" s="5"/>
      <c r="E7" s="5"/>
    </row>
    <row r="8" spans="1:16" ht="12.75" customHeight="1">
      <c r="A8" s="4" t="s">
        <v>21</v>
      </c>
      <c r="B8" s="4" t="s">
        <v>23</v>
      </c>
      <c r="C8" s="4" t="s">
        <v>24</v>
      </c>
      <c r="D8" s="4" t="s">
        <v>25</v>
      </c>
      <c r="E8" s="4" t="s">
        <v>26</v>
      </c>
      <c r="F8" s="4" t="s">
        <v>27</v>
      </c>
      <c r="G8" s="4" t="s">
        <v>28</v>
      </c>
      <c r="H8" s="4"/>
      <c r="I8" s="4" t="s">
        <v>32</v>
      </c>
      <c r="J8" s="4"/>
      <c r="K8" s="4" t="s">
        <v>33</v>
      </c>
      <c r="L8" s="4"/>
      <c r="O8" t="s">
        <v>31</v>
      </c>
      <c r="P8" t="s">
        <v>11</v>
      </c>
    </row>
    <row r="9" spans="1:15" ht="28.5">
      <c r="A9" s="4"/>
      <c r="B9" s="4"/>
      <c r="C9" s="4"/>
      <c r="D9" s="4"/>
      <c r="E9" s="4"/>
      <c r="F9" s="4"/>
      <c r="G9" s="4" t="s">
        <v>29</v>
      </c>
      <c r="H9" s="4" t="s">
        <v>30</v>
      </c>
      <c r="I9" s="4" t="s">
        <v>29</v>
      </c>
      <c r="J9" s="4" t="s">
        <v>30</v>
      </c>
      <c r="K9" s="4" t="s">
        <v>29</v>
      </c>
      <c r="L9" s="4" t="s">
        <v>30</v>
      </c>
      <c r="O9" t="s">
        <v>11</v>
      </c>
    </row>
    <row r="10" spans="1:12" ht="14.25">
      <c r="A10" s="4" t="s">
        <v>22</v>
      </c>
      <c r="B10" s="4" t="s">
        <v>34</v>
      </c>
      <c r="C10" s="4" t="s">
        <v>35</v>
      </c>
      <c r="D10" s="4" t="s">
        <v>36</v>
      </c>
      <c r="E10" s="4" t="s">
        <v>37</v>
      </c>
      <c r="F10" s="4" t="s">
        <v>38</v>
      </c>
      <c r="G10" s="4" t="s">
        <v>39</v>
      </c>
      <c r="H10" s="4" t="s">
        <v>40</v>
      </c>
      <c r="I10" s="4">
        <v>10</v>
      </c>
      <c r="J10" s="4">
        <v>11</v>
      </c>
      <c r="K10" s="4">
        <v>12</v>
      </c>
      <c r="L10" s="4">
        <v>13</v>
      </c>
    </row>
    <row r="11" spans="1:9" ht="12.75" customHeight="1">
      <c r="A11" s="8"/>
      <c r="B11" s="8"/>
      <c r="C11" s="8" t="s">
        <v>42</v>
      </c>
      <c r="D11" s="8" t="s">
        <v>41</v>
      </c>
      <c r="E11" s="8"/>
      <c r="F11" s="10"/>
      <c r="G11" s="8"/>
      <c r="H11" s="10"/>
      <c r="I11" s="10"/>
    </row>
    <row r="12" spans="1:16" ht="12.75">
      <c r="A12" s="7">
        <v>1</v>
      </c>
      <c r="B12" s="7" t="s">
        <v>43</v>
      </c>
      <c r="C12" s="7" t="s">
        <v>44</v>
      </c>
      <c r="D12" s="7" t="s">
        <v>45</v>
      </c>
      <c r="E12" s="7" t="s">
        <v>46</v>
      </c>
      <c r="F12" s="9">
        <v>3</v>
      </c>
      <c r="G12" s="13"/>
      <c r="H12" s="12">
        <f>ROUND((G12*F12),2)</f>
      </c>
      <c r="I12" s="9">
        <v>0.04766</v>
      </c>
      <c r="J12" s="9">
        <f>F12*I12</f>
      </c>
      <c r="K12" s="9">
        <v>0</v>
      </c>
      <c r="L12" s="9">
        <f>F12*K12</f>
      </c>
      <c r="O12">
        <f>rekapitulace!H8</f>
      </c>
      <c r="P12">
        <f>ROUND(O12/100*H12,2)</f>
      </c>
    </row>
    <row r="13" ht="12.75">
      <c r="D13" s="14" t="s">
        <v>44</v>
      </c>
    </row>
    <row r="14" spans="1:16" ht="12.75">
      <c r="A14" s="7">
        <v>2</v>
      </c>
      <c r="B14" s="7" t="s">
        <v>47</v>
      </c>
      <c r="C14" s="7" t="s">
        <v>44</v>
      </c>
      <c r="D14" s="7" t="s">
        <v>48</v>
      </c>
      <c r="E14" s="7" t="s">
        <v>49</v>
      </c>
      <c r="F14" s="9">
        <v>6.2</v>
      </c>
      <c r="G14" s="13"/>
      <c r="H14" s="12">
        <f>ROUND((G14*F14),2)</f>
      </c>
      <c r="I14" s="9">
        <v>0.00431</v>
      </c>
      <c r="J14" s="9">
        <f>F14*I14</f>
      </c>
      <c r="K14" s="9">
        <v>0</v>
      </c>
      <c r="L14" s="9">
        <f>F14*K14</f>
      </c>
      <c r="O14">
        <f>rekapitulace!H8</f>
      </c>
      <c r="P14">
        <f>ROUND(O14/100*H14,2)</f>
      </c>
    </row>
    <row r="15" ht="12.75">
      <c r="D15" s="14" t="s">
        <v>44</v>
      </c>
    </row>
    <row r="16" spans="1:16" ht="12.75">
      <c r="A16" s="7">
        <v>3</v>
      </c>
      <c r="B16" s="7" t="s">
        <v>50</v>
      </c>
      <c r="C16" s="7" t="s">
        <v>44</v>
      </c>
      <c r="D16" s="7" t="s">
        <v>51</v>
      </c>
      <c r="E16" s="7" t="s">
        <v>46</v>
      </c>
      <c r="F16" s="9">
        <v>2.35</v>
      </c>
      <c r="G16" s="13"/>
      <c r="H16" s="12">
        <f>ROUND((G16*F16),2)</f>
      </c>
      <c r="I16" s="9">
        <v>4E-05</v>
      </c>
      <c r="J16" s="9">
        <f>F16*I16</f>
      </c>
      <c r="K16" s="9">
        <v>0</v>
      </c>
      <c r="L16" s="9">
        <f>F16*K16</f>
      </c>
      <c r="O16">
        <f>rekapitulace!H8</f>
      </c>
      <c r="P16">
        <f>ROUND(O16/100*H16,2)</f>
      </c>
    </row>
    <row r="17" ht="12.75">
      <c r="D17" s="14" t="s">
        <v>44</v>
      </c>
    </row>
    <row r="18" spans="1:16" ht="12.75" customHeight="1">
      <c r="A18" s="15"/>
      <c r="B18" s="15"/>
      <c r="C18" s="15" t="s">
        <v>42</v>
      </c>
      <c r="D18" s="15" t="s">
        <v>41</v>
      </c>
      <c r="E18" s="15"/>
      <c r="F18" s="15"/>
      <c r="G18" s="15"/>
      <c r="H18" s="15">
        <f>SUM(H12:H17)</f>
      </c>
      <c r="I18" s="15"/>
      <c r="J18" s="15"/>
      <c r="K18" s="15"/>
      <c r="L18" s="15"/>
      <c r="P18">
        <f>SUM(P12:P17)</f>
      </c>
    </row>
    <row r="20" spans="1:9" ht="12.75" customHeight="1">
      <c r="A20" s="8"/>
      <c r="B20" s="8"/>
      <c r="C20" s="8" t="s">
        <v>53</v>
      </c>
      <c r="D20" s="8" t="s">
        <v>52</v>
      </c>
      <c r="E20" s="8"/>
      <c r="F20" s="10"/>
      <c r="G20" s="8"/>
      <c r="H20" s="10"/>
      <c r="I20" s="10"/>
    </row>
    <row r="21" spans="1:16" ht="12.75">
      <c r="A21" s="7">
        <v>4</v>
      </c>
      <c r="B21" s="7" t="s">
        <v>54</v>
      </c>
      <c r="C21" s="7" t="s">
        <v>44</v>
      </c>
      <c r="D21" s="7" t="s">
        <v>55</v>
      </c>
      <c r="E21" s="7" t="s">
        <v>46</v>
      </c>
      <c r="F21" s="9">
        <v>1.25</v>
      </c>
      <c r="G21" s="13"/>
      <c r="H21" s="12">
        <f>ROUND((G21*F21),2)</f>
      </c>
      <c r="I21" s="9">
        <v>0.04817</v>
      </c>
      <c r="J21" s="9">
        <f>F21*I21</f>
      </c>
      <c r="K21" s="9">
        <v>0</v>
      </c>
      <c r="L21" s="9">
        <f>F21*K21</f>
      </c>
      <c r="O21">
        <f>rekapitulace!H8</f>
      </c>
      <c r="P21">
        <f>ROUND(O21/100*H21,2)</f>
      </c>
    </row>
    <row r="22" ht="12.75">
      <c r="D22" s="14" t="s">
        <v>44</v>
      </c>
    </row>
    <row r="23" spans="1:16" ht="12.75" customHeight="1">
      <c r="A23" s="15"/>
      <c r="B23" s="15"/>
      <c r="C23" s="15" t="s">
        <v>53</v>
      </c>
      <c r="D23" s="15" t="s">
        <v>52</v>
      </c>
      <c r="E23" s="15"/>
      <c r="F23" s="15"/>
      <c r="G23" s="15"/>
      <c r="H23" s="15">
        <f>SUM(H21:H22)</f>
      </c>
      <c r="I23" s="15"/>
      <c r="J23" s="15"/>
      <c r="K23" s="15"/>
      <c r="L23" s="15"/>
      <c r="P23">
        <f>SUM(P21:P22)</f>
      </c>
    </row>
    <row r="25" spans="1:9" ht="12.75" customHeight="1">
      <c r="A25" s="8"/>
      <c r="B25" s="8"/>
      <c r="C25" s="8" t="s">
        <v>57</v>
      </c>
      <c r="D25" s="8" t="s">
        <v>56</v>
      </c>
      <c r="E25" s="8"/>
      <c r="F25" s="10"/>
      <c r="G25" s="8"/>
      <c r="H25" s="10"/>
      <c r="I25" s="10"/>
    </row>
    <row r="26" spans="1:16" ht="12.75">
      <c r="A26" s="7">
        <v>5</v>
      </c>
      <c r="B26" s="7" t="s">
        <v>58</v>
      </c>
      <c r="C26" s="7" t="s">
        <v>44</v>
      </c>
      <c r="D26" s="7" t="s">
        <v>59</v>
      </c>
      <c r="E26" s="7" t="s">
        <v>60</v>
      </c>
      <c r="F26" s="9">
        <v>1</v>
      </c>
      <c r="G26" s="13"/>
      <c r="H26" s="12">
        <f>ROUND((G26*F26),2)</f>
      </c>
      <c r="I26" s="9">
        <v>0.02432</v>
      </c>
      <c r="J26" s="9">
        <f>F26*I26</f>
      </c>
      <c r="K26" s="9">
        <v>0</v>
      </c>
      <c r="L26" s="9">
        <f>F26*K26</f>
      </c>
      <c r="O26">
        <f>rekapitulace!H8</f>
      </c>
      <c r="P26">
        <f>ROUND(O26/100*H26,2)</f>
      </c>
    </row>
    <row r="27" ht="12.75">
      <c r="D27" s="14" t="s">
        <v>44</v>
      </c>
    </row>
    <row r="28" spans="1:16" ht="12.75">
      <c r="A28" s="7">
        <v>6</v>
      </c>
      <c r="B28" s="7" t="s">
        <v>61</v>
      </c>
      <c r="C28" s="7" t="s">
        <v>44</v>
      </c>
      <c r="D28" s="7" t="s">
        <v>62</v>
      </c>
      <c r="E28" s="7" t="s">
        <v>63</v>
      </c>
      <c r="F28" s="9">
        <v>1</v>
      </c>
      <c r="G28" s="13"/>
      <c r="H28" s="12">
        <f>ROUND((G28*F28),2)</f>
      </c>
      <c r="I28" s="9">
        <v>0.035</v>
      </c>
      <c r="J28" s="9">
        <f>F28*I28</f>
      </c>
      <c r="K28" s="9">
        <v>0</v>
      </c>
      <c r="L28" s="9">
        <f>F28*K28</f>
      </c>
      <c r="O28">
        <f>rekapitulace!H8</f>
      </c>
      <c r="P28">
        <f>ROUND(O28/100*H28,2)</f>
      </c>
    </row>
    <row r="29" ht="409.5">
      <c r="D29" s="14" t="s">
        <v>64</v>
      </c>
    </row>
    <row r="30" spans="1:16" ht="12.75" customHeight="1">
      <c r="A30" s="15"/>
      <c r="B30" s="15"/>
      <c r="C30" s="15" t="s">
        <v>57</v>
      </c>
      <c r="D30" s="15" t="s">
        <v>56</v>
      </c>
      <c r="E30" s="15"/>
      <c r="F30" s="15"/>
      <c r="G30" s="15"/>
      <c r="H30" s="15">
        <f>SUM(H26:H29)</f>
      </c>
      <c r="I30" s="15"/>
      <c r="J30" s="15"/>
      <c r="K30" s="15"/>
      <c r="L30" s="15"/>
      <c r="P30">
        <f>SUM(P26:P29)</f>
      </c>
    </row>
    <row r="32" spans="1:9" ht="12.75" customHeight="1">
      <c r="A32" s="8"/>
      <c r="B32" s="8"/>
      <c r="C32" s="8" t="s">
        <v>66</v>
      </c>
      <c r="D32" s="8" t="s">
        <v>65</v>
      </c>
      <c r="E32" s="8"/>
      <c r="F32" s="10"/>
      <c r="G32" s="8"/>
      <c r="H32" s="10"/>
      <c r="I32" s="10"/>
    </row>
    <row r="33" spans="1:16" ht="12.75">
      <c r="A33" s="7">
        <v>19</v>
      </c>
      <c r="B33" s="7" t="s">
        <v>67</v>
      </c>
      <c r="C33" s="7" t="s">
        <v>44</v>
      </c>
      <c r="D33" s="7" t="s">
        <v>68</v>
      </c>
      <c r="E33" s="7" t="s">
        <v>69</v>
      </c>
      <c r="F33" s="9">
        <v>0.035</v>
      </c>
      <c r="G33" s="13"/>
      <c r="H33" s="12">
        <f>ROUND((G33*F33),2)</f>
      </c>
      <c r="I33" s="9">
        <v>0</v>
      </c>
      <c r="J33" s="9">
        <f>F33*I33</f>
      </c>
      <c r="K33" s="9">
        <v>0</v>
      </c>
      <c r="L33" s="9">
        <f>F33*K33</f>
      </c>
      <c r="O33">
        <f>rekapitulace!H8</f>
      </c>
      <c r="P33">
        <f>ROUND(O33/100*H33,2)</f>
      </c>
    </row>
    <row r="34" ht="12.75">
      <c r="D34" s="14" t="s">
        <v>44</v>
      </c>
    </row>
    <row r="35" spans="1:16" ht="12.75">
      <c r="A35" s="7">
        <v>20</v>
      </c>
      <c r="B35" s="7" t="s">
        <v>70</v>
      </c>
      <c r="C35" s="7" t="s">
        <v>44</v>
      </c>
      <c r="D35" s="7" t="s">
        <v>71</v>
      </c>
      <c r="E35" s="7" t="s">
        <v>60</v>
      </c>
      <c r="F35" s="9">
        <v>1</v>
      </c>
      <c r="G35" s="13"/>
      <c r="H35" s="12">
        <f>ROUND((G35*F35),2)</f>
      </c>
      <c r="I35" s="9">
        <v>0.00228</v>
      </c>
      <c r="J35" s="9">
        <f>F35*I35</f>
      </c>
      <c r="K35" s="9">
        <v>0</v>
      </c>
      <c r="L35" s="9">
        <f>F35*K35</f>
      </c>
      <c r="O35">
        <f>rekapitulace!H8</f>
      </c>
      <c r="P35">
        <f>ROUND(O35/100*H35,2)</f>
      </c>
    </row>
    <row r="36" ht="12.75">
      <c r="D36" s="14" t="s">
        <v>44</v>
      </c>
    </row>
    <row r="37" spans="1:16" ht="12.75" customHeight="1">
      <c r="A37" s="15"/>
      <c r="B37" s="15"/>
      <c r="C37" s="15" t="s">
        <v>66</v>
      </c>
      <c r="D37" s="15" t="s">
        <v>65</v>
      </c>
      <c r="E37" s="15"/>
      <c r="F37" s="15"/>
      <c r="G37" s="15"/>
      <c r="H37" s="15">
        <f>SUM(H33:H36)</f>
      </c>
      <c r="I37" s="15"/>
      <c r="J37" s="15"/>
      <c r="K37" s="15"/>
      <c r="L37" s="15"/>
      <c r="P37">
        <f>SUM(P33:P36)</f>
      </c>
    </row>
    <row r="39" spans="1:9" ht="12.75" customHeight="1">
      <c r="A39" s="8"/>
      <c r="B39" s="8"/>
      <c r="C39" s="8" t="s">
        <v>73</v>
      </c>
      <c r="D39" s="8" t="s">
        <v>72</v>
      </c>
      <c r="E39" s="8"/>
      <c r="F39" s="10"/>
      <c r="G39" s="8"/>
      <c r="H39" s="10"/>
      <c r="I39" s="10"/>
    </row>
    <row r="40" spans="1:16" ht="12.75">
      <c r="A40" s="7">
        <v>21</v>
      </c>
      <c r="B40" s="7" t="s">
        <v>74</v>
      </c>
      <c r="C40" s="7" t="s">
        <v>44</v>
      </c>
      <c r="D40" s="7" t="s">
        <v>75</v>
      </c>
      <c r="E40" s="7" t="s">
        <v>46</v>
      </c>
      <c r="F40" s="9">
        <v>3.6</v>
      </c>
      <c r="G40" s="13"/>
      <c r="H40" s="12">
        <f>ROUND((G40*F40),2)</f>
      </c>
      <c r="I40" s="9">
        <v>0.00016</v>
      </c>
      <c r="J40" s="9">
        <f>F40*I40</f>
      </c>
      <c r="K40" s="9">
        <v>0</v>
      </c>
      <c r="L40" s="9">
        <f>F40*K40</f>
      </c>
      <c r="O40">
        <f>rekapitulace!H8</f>
      </c>
      <c r="P40">
        <f>ROUND(O40/100*H40,2)</f>
      </c>
    </row>
    <row r="41" ht="12.75">
      <c r="D41" s="14" t="s">
        <v>44</v>
      </c>
    </row>
    <row r="42" spans="1:16" ht="12.75" customHeight="1">
      <c r="A42" s="15"/>
      <c r="B42" s="15"/>
      <c r="C42" s="15" t="s">
        <v>73</v>
      </c>
      <c r="D42" s="15" t="s">
        <v>72</v>
      </c>
      <c r="E42" s="15"/>
      <c r="F42" s="15"/>
      <c r="G42" s="15"/>
      <c r="H42" s="15">
        <f>SUM(H40:H41)</f>
      </c>
      <c r="I42" s="15"/>
      <c r="J42" s="15"/>
      <c r="K42" s="15"/>
      <c r="L42" s="15"/>
      <c r="P42">
        <f>SUM(P40:P41)</f>
      </c>
    </row>
    <row r="44" spans="1:9" ht="12.75" customHeight="1">
      <c r="A44" s="8"/>
      <c r="B44" s="8"/>
      <c r="C44" s="8" t="s">
        <v>77</v>
      </c>
      <c r="D44" s="8" t="s">
        <v>76</v>
      </c>
      <c r="E44" s="8"/>
      <c r="F44" s="10"/>
      <c r="G44" s="8"/>
      <c r="H44" s="10"/>
      <c r="I44" s="10"/>
    </row>
    <row r="45" spans="1:16" ht="12.75">
      <c r="A45" s="7">
        <v>7</v>
      </c>
      <c r="B45" s="7" t="s">
        <v>78</v>
      </c>
      <c r="C45" s="7" t="s">
        <v>44</v>
      </c>
      <c r="D45" s="7" t="s">
        <v>79</v>
      </c>
      <c r="E45" s="7" t="s">
        <v>46</v>
      </c>
      <c r="F45" s="9">
        <v>4</v>
      </c>
      <c r="G45" s="13"/>
      <c r="H45" s="12">
        <f>ROUND((G45*F45),2)</f>
      </c>
      <c r="I45" s="9">
        <v>0.00592</v>
      </c>
      <c r="J45" s="9">
        <f>F45*I45</f>
      </c>
      <c r="K45" s="9">
        <v>0</v>
      </c>
      <c r="L45" s="9">
        <f>F45*K45</f>
      </c>
      <c r="O45">
        <f>rekapitulace!H8</f>
      </c>
      <c r="P45">
        <f>ROUND(O45/100*H45,2)</f>
      </c>
    </row>
    <row r="46" ht="12.75">
      <c r="D46" s="14" t="s">
        <v>44</v>
      </c>
    </row>
    <row r="47" spans="1:16" ht="12.75" customHeight="1">
      <c r="A47" s="15"/>
      <c r="B47" s="15"/>
      <c r="C47" s="15" t="s">
        <v>77</v>
      </c>
      <c r="D47" s="15" t="s">
        <v>76</v>
      </c>
      <c r="E47" s="15"/>
      <c r="F47" s="15"/>
      <c r="G47" s="15"/>
      <c r="H47" s="15">
        <f>SUM(H45:H46)</f>
      </c>
      <c r="I47" s="15"/>
      <c r="J47" s="15"/>
      <c r="K47" s="15"/>
      <c r="L47" s="15"/>
      <c r="P47">
        <f>SUM(P45:P46)</f>
      </c>
    </row>
    <row r="49" spans="1:9" ht="12.75" customHeight="1">
      <c r="A49" s="8"/>
      <c r="B49" s="8"/>
      <c r="C49" s="8" t="s">
        <v>81</v>
      </c>
      <c r="D49" s="8" t="s">
        <v>80</v>
      </c>
      <c r="E49" s="8"/>
      <c r="F49" s="10"/>
      <c r="G49" s="8"/>
      <c r="H49" s="10"/>
      <c r="I49" s="10"/>
    </row>
    <row r="50" spans="1:16" ht="12.75">
      <c r="A50" s="7">
        <v>8</v>
      </c>
      <c r="B50" s="7" t="s">
        <v>82</v>
      </c>
      <c r="C50" s="7" t="s">
        <v>44</v>
      </c>
      <c r="D50" s="7" t="s">
        <v>83</v>
      </c>
      <c r="E50" s="7" t="s">
        <v>46</v>
      </c>
      <c r="F50" s="9">
        <v>5</v>
      </c>
      <c r="G50" s="13"/>
      <c r="H50" s="12">
        <f>ROUND((G50*F50),2)</f>
      </c>
      <c r="I50" s="9">
        <v>0</v>
      </c>
      <c r="J50" s="9">
        <f>F50*I50</f>
      </c>
      <c r="K50" s="9">
        <v>0</v>
      </c>
      <c r="L50" s="9">
        <f>F50*K50</f>
      </c>
      <c r="O50">
        <f>rekapitulace!H8</f>
      </c>
      <c r="P50">
        <f>ROUND(O50/100*H50,2)</f>
      </c>
    </row>
    <row r="51" ht="12.75">
      <c r="D51" s="14" t="s">
        <v>44</v>
      </c>
    </row>
    <row r="52" spans="1:16" ht="12.75" customHeight="1">
      <c r="A52" s="15"/>
      <c r="B52" s="15"/>
      <c r="C52" s="15" t="s">
        <v>81</v>
      </c>
      <c r="D52" s="15" t="s">
        <v>80</v>
      </c>
      <c r="E52" s="15"/>
      <c r="F52" s="15"/>
      <c r="G52" s="15"/>
      <c r="H52" s="15">
        <f>SUM(H50:H51)</f>
      </c>
      <c r="I52" s="15"/>
      <c r="J52" s="15"/>
      <c r="K52" s="15"/>
      <c r="L52" s="15"/>
      <c r="P52">
        <f>SUM(P50:P51)</f>
      </c>
    </row>
    <row r="54" spans="1:9" ht="12.75" customHeight="1">
      <c r="A54" s="8"/>
      <c r="B54" s="8"/>
      <c r="C54" s="8" t="s">
        <v>85</v>
      </c>
      <c r="D54" s="8" t="s">
        <v>84</v>
      </c>
      <c r="E54" s="8"/>
      <c r="F54" s="10"/>
      <c r="G54" s="8"/>
      <c r="H54" s="10"/>
      <c r="I54" s="10"/>
    </row>
    <row r="55" spans="1:16" ht="12.75">
      <c r="A55" s="7">
        <v>9</v>
      </c>
      <c r="B55" s="7" t="s">
        <v>86</v>
      </c>
      <c r="C55" s="7" t="s">
        <v>44</v>
      </c>
      <c r="D55" s="7" t="s">
        <v>87</v>
      </c>
      <c r="E55" s="7" t="s">
        <v>46</v>
      </c>
      <c r="F55" s="9">
        <v>2.35</v>
      </c>
      <c r="G55" s="13"/>
      <c r="H55" s="12">
        <f>ROUND((G55*F55),2)</f>
      </c>
      <c r="I55" s="9">
        <v>0.001</v>
      </c>
      <c r="J55" s="9">
        <f>F55*I55</f>
      </c>
      <c r="K55" s="9">
        <v>0</v>
      </c>
      <c r="L55" s="9">
        <f>F55*K55</f>
      </c>
      <c r="O55">
        <f>rekapitulace!H8</f>
      </c>
      <c r="P55">
        <f>ROUND(O55/100*H55,2)</f>
      </c>
    </row>
    <row r="56" ht="12.75">
      <c r="D56" s="14" t="s">
        <v>44</v>
      </c>
    </row>
    <row r="57" spans="1:16" ht="12.75">
      <c r="A57" s="7">
        <v>10</v>
      </c>
      <c r="B57" s="7" t="s">
        <v>88</v>
      </c>
      <c r="C57" s="7" t="s">
        <v>44</v>
      </c>
      <c r="D57" s="7" t="s">
        <v>89</v>
      </c>
      <c r="E57" s="7" t="s">
        <v>60</v>
      </c>
      <c r="F57" s="9">
        <v>2</v>
      </c>
      <c r="G57" s="13"/>
      <c r="H57" s="12">
        <f>ROUND((G57*F57),2)</f>
      </c>
      <c r="I57" s="9">
        <v>0</v>
      </c>
      <c r="J57" s="9">
        <f>F57*I57</f>
      </c>
      <c r="K57" s="9">
        <v>0</v>
      </c>
      <c r="L57" s="9">
        <f>F57*K57</f>
      </c>
      <c r="O57">
        <f>rekapitulace!H8</f>
      </c>
      <c r="P57">
        <f>ROUND(O57/100*H57,2)</f>
      </c>
    </row>
    <row r="58" ht="12.75">
      <c r="D58" s="14" t="s">
        <v>44</v>
      </c>
    </row>
    <row r="59" spans="1:16" ht="12.75" customHeight="1">
      <c r="A59" s="15"/>
      <c r="B59" s="15"/>
      <c r="C59" s="15" t="s">
        <v>85</v>
      </c>
      <c r="D59" s="15" t="s">
        <v>84</v>
      </c>
      <c r="E59" s="15"/>
      <c r="F59" s="15"/>
      <c r="G59" s="15"/>
      <c r="H59" s="15">
        <f>SUM(H55:H58)</f>
      </c>
      <c r="I59" s="15"/>
      <c r="J59" s="15"/>
      <c r="K59" s="15"/>
      <c r="L59" s="15"/>
      <c r="P59">
        <f>SUM(P55:P58)</f>
      </c>
    </row>
    <row r="61" spans="1:9" ht="12.75" customHeight="1">
      <c r="A61" s="8"/>
      <c r="B61" s="8"/>
      <c r="C61" s="8" t="s">
        <v>91</v>
      </c>
      <c r="D61" s="8" t="s">
        <v>90</v>
      </c>
      <c r="E61" s="8"/>
      <c r="F61" s="10"/>
      <c r="G61" s="8"/>
      <c r="H61" s="10"/>
      <c r="I61" s="10"/>
    </row>
    <row r="62" spans="1:16" ht="12.75">
      <c r="A62" s="7">
        <v>11</v>
      </c>
      <c r="B62" s="7" t="s">
        <v>92</v>
      </c>
      <c r="C62" s="7" t="s">
        <v>44</v>
      </c>
      <c r="D62" s="7" t="s">
        <v>93</v>
      </c>
      <c r="E62" s="7" t="s">
        <v>46</v>
      </c>
      <c r="F62" s="9">
        <v>3</v>
      </c>
      <c r="G62" s="13"/>
      <c r="H62" s="12">
        <f>ROUND((G62*F62),2)</f>
      </c>
      <c r="I62" s="9">
        <v>0</v>
      </c>
      <c r="J62" s="9">
        <f>F62*I62</f>
      </c>
      <c r="K62" s="9">
        <v>0</v>
      </c>
      <c r="L62" s="9">
        <f>F62*K62</f>
      </c>
      <c r="O62">
        <f>rekapitulace!H8</f>
      </c>
      <c r="P62">
        <f>ROUND(O62/100*H62,2)</f>
      </c>
    </row>
    <row r="63" ht="12.75">
      <c r="D63" s="14" t="s">
        <v>44</v>
      </c>
    </row>
    <row r="64" spans="1:16" ht="12.75">
      <c r="A64" s="7">
        <v>12</v>
      </c>
      <c r="B64" s="7" t="s">
        <v>94</v>
      </c>
      <c r="C64" s="7" t="s">
        <v>44</v>
      </c>
      <c r="D64" s="7" t="s">
        <v>95</v>
      </c>
      <c r="E64" s="7" t="s">
        <v>69</v>
      </c>
      <c r="F64" s="9">
        <v>0.217</v>
      </c>
      <c r="G64" s="13"/>
      <c r="H64" s="12">
        <f>ROUND((G64*F64),2)</f>
      </c>
      <c r="I64" s="9">
        <v>0</v>
      </c>
      <c r="J64" s="9">
        <f>F64*I64</f>
      </c>
      <c r="K64" s="9">
        <v>0</v>
      </c>
      <c r="L64" s="9">
        <f>F64*K64</f>
      </c>
      <c r="O64">
        <f>rekapitulace!H8</f>
      </c>
      <c r="P64">
        <f>ROUND(O64/100*H64,2)</f>
      </c>
    </row>
    <row r="65" ht="12.75">
      <c r="D65" s="14" t="s">
        <v>44</v>
      </c>
    </row>
    <row r="66" spans="1:16" ht="12.75">
      <c r="A66" s="7">
        <v>13</v>
      </c>
      <c r="B66" s="7" t="s">
        <v>96</v>
      </c>
      <c r="C66" s="7" t="s">
        <v>44</v>
      </c>
      <c r="D66" s="7" t="s">
        <v>97</v>
      </c>
      <c r="E66" s="7" t="s">
        <v>69</v>
      </c>
      <c r="F66" s="9">
        <v>0.217</v>
      </c>
      <c r="G66" s="13"/>
      <c r="H66" s="12">
        <f>ROUND((G66*F66),2)</f>
      </c>
      <c r="I66" s="9">
        <v>0</v>
      </c>
      <c r="J66" s="9">
        <f>F66*I66</f>
      </c>
      <c r="K66" s="9">
        <v>0</v>
      </c>
      <c r="L66" s="9">
        <f>F66*K66</f>
      </c>
      <c r="O66">
        <f>rekapitulace!H8</f>
      </c>
      <c r="P66">
        <f>ROUND(O66/100*H66,2)</f>
      </c>
    </row>
    <row r="67" ht="12.75">
      <c r="D67" s="14" t="s">
        <v>44</v>
      </c>
    </row>
    <row r="68" spans="1:16" ht="12.75">
      <c r="A68" s="7">
        <v>14</v>
      </c>
      <c r="B68" s="7" t="s">
        <v>98</v>
      </c>
      <c r="C68" s="7" t="s">
        <v>44</v>
      </c>
      <c r="D68" s="7" t="s">
        <v>99</v>
      </c>
      <c r="E68" s="7" t="s">
        <v>69</v>
      </c>
      <c r="F68" s="9">
        <v>1.953</v>
      </c>
      <c r="G68" s="13"/>
      <c r="H68" s="12">
        <f>ROUND((G68*F68),2)</f>
      </c>
      <c r="I68" s="9">
        <v>0</v>
      </c>
      <c r="J68" s="9">
        <f>F68*I68</f>
      </c>
      <c r="K68" s="9">
        <v>0</v>
      </c>
      <c r="L68" s="9">
        <f>F68*K68</f>
      </c>
      <c r="O68">
        <f>rekapitulace!H8</f>
      </c>
      <c r="P68">
        <f>ROUND(O68/100*H68,2)</f>
      </c>
    </row>
    <row r="69" ht="12.75">
      <c r="D69" s="14" t="s">
        <v>44</v>
      </c>
    </row>
    <row r="70" spans="1:16" ht="12.75">
      <c r="A70" s="7">
        <v>15</v>
      </c>
      <c r="B70" s="7" t="s">
        <v>100</v>
      </c>
      <c r="C70" s="7" t="s">
        <v>44</v>
      </c>
      <c r="D70" s="7" t="s">
        <v>101</v>
      </c>
      <c r="E70" s="7" t="s">
        <v>69</v>
      </c>
      <c r="F70" s="9">
        <v>0.217</v>
      </c>
      <c r="G70" s="13"/>
      <c r="H70" s="12">
        <f>ROUND((G70*F70),2)</f>
      </c>
      <c r="I70" s="9">
        <v>0</v>
      </c>
      <c r="J70" s="9">
        <f>F70*I70</f>
      </c>
      <c r="K70" s="9">
        <v>0</v>
      </c>
      <c r="L70" s="9">
        <f>F70*K70</f>
      </c>
      <c r="O70">
        <f>rekapitulace!H8</f>
      </c>
      <c r="P70">
        <f>ROUND(O70/100*H70,2)</f>
      </c>
    </row>
    <row r="71" ht="12.75">
      <c r="D71" s="14" t="s">
        <v>44</v>
      </c>
    </row>
    <row r="72" spans="1:16" ht="12.75">
      <c r="A72" s="7">
        <v>16</v>
      </c>
      <c r="B72" s="7" t="s">
        <v>102</v>
      </c>
      <c r="C72" s="7" t="s">
        <v>44</v>
      </c>
      <c r="D72" s="7" t="s">
        <v>103</v>
      </c>
      <c r="E72" s="7" t="s">
        <v>69</v>
      </c>
      <c r="F72" s="9">
        <v>1.085</v>
      </c>
      <c r="G72" s="13"/>
      <c r="H72" s="12">
        <f>ROUND((G72*F72),2)</f>
      </c>
      <c r="I72" s="9">
        <v>0</v>
      </c>
      <c r="J72" s="9">
        <f>F72*I72</f>
      </c>
      <c r="K72" s="9">
        <v>0</v>
      </c>
      <c r="L72" s="9">
        <f>F72*K72</f>
      </c>
      <c r="O72">
        <f>rekapitulace!H8</f>
      </c>
      <c r="P72">
        <f>ROUND(O72/100*H72,2)</f>
      </c>
    </row>
    <row r="73" ht="12.75">
      <c r="D73" s="14" t="s">
        <v>44</v>
      </c>
    </row>
    <row r="74" spans="1:16" ht="12.75">
      <c r="A74" s="7">
        <v>17</v>
      </c>
      <c r="B74" s="7" t="s">
        <v>104</v>
      </c>
      <c r="C74" s="7" t="s">
        <v>44</v>
      </c>
      <c r="D74" s="7" t="s">
        <v>105</v>
      </c>
      <c r="E74" s="7" t="s">
        <v>69</v>
      </c>
      <c r="F74" s="9">
        <v>0.217</v>
      </c>
      <c r="G74" s="13"/>
      <c r="H74" s="12">
        <f>ROUND((G74*F74),2)</f>
      </c>
      <c r="I74" s="9">
        <v>0</v>
      </c>
      <c r="J74" s="9">
        <f>F74*I74</f>
      </c>
      <c r="K74" s="9">
        <v>0</v>
      </c>
      <c r="L74" s="9">
        <f>F74*K74</f>
      </c>
      <c r="O74">
        <f>rekapitulace!H8</f>
      </c>
      <c r="P74">
        <f>ROUND(O74/100*H74,2)</f>
      </c>
    </row>
    <row r="75" ht="12.75">
      <c r="D75" s="14" t="s">
        <v>44</v>
      </c>
    </row>
    <row r="76" spans="1:16" ht="12.75" customHeight="1">
      <c r="A76" s="15"/>
      <c r="B76" s="15"/>
      <c r="C76" s="15" t="s">
        <v>91</v>
      </c>
      <c r="D76" s="15" t="s">
        <v>90</v>
      </c>
      <c r="E76" s="15"/>
      <c r="F76" s="15"/>
      <c r="G76" s="15"/>
      <c r="H76" s="15">
        <f>SUM(H62:H75)</f>
      </c>
      <c r="I76" s="15"/>
      <c r="J76" s="15"/>
      <c r="K76" s="15"/>
      <c r="L76" s="15"/>
      <c r="P76">
        <f>SUM(P62:P75)</f>
      </c>
    </row>
    <row r="78" spans="1:9" ht="12.75" customHeight="1">
      <c r="A78" s="8"/>
      <c r="B78" s="8"/>
      <c r="C78" s="8" t="s">
        <v>107</v>
      </c>
      <c r="D78" s="8" t="s">
        <v>106</v>
      </c>
      <c r="E78" s="8"/>
      <c r="F78" s="10"/>
      <c r="G78" s="8"/>
      <c r="H78" s="10"/>
      <c r="I78" s="10"/>
    </row>
    <row r="79" spans="1:16" ht="12.75">
      <c r="A79" s="7">
        <v>18</v>
      </c>
      <c r="B79" s="7" t="s">
        <v>108</v>
      </c>
      <c r="C79" s="7" t="s">
        <v>44</v>
      </c>
      <c r="D79" s="7" t="s">
        <v>109</v>
      </c>
      <c r="E79" s="7" t="s">
        <v>69</v>
      </c>
      <c r="F79" s="9">
        <v>0.4</v>
      </c>
      <c r="G79" s="13"/>
      <c r="H79" s="12">
        <f>ROUND((G79*F79),2)</f>
      </c>
      <c r="I79" s="9">
        <v>0</v>
      </c>
      <c r="J79" s="9">
        <f>F79*I79</f>
      </c>
      <c r="K79" s="9">
        <v>0</v>
      </c>
      <c r="L79" s="9">
        <f>F79*K79</f>
      </c>
      <c r="O79">
        <f>rekapitulace!H8</f>
      </c>
      <c r="P79">
        <f>ROUND(O79/100*H79,2)</f>
      </c>
    </row>
    <row r="80" ht="12.75">
      <c r="D80" s="14" t="s">
        <v>44</v>
      </c>
    </row>
    <row r="81" spans="1:16" ht="12.75" customHeight="1">
      <c r="A81" s="15"/>
      <c r="B81" s="15"/>
      <c r="C81" s="15" t="s">
        <v>107</v>
      </c>
      <c r="D81" s="15" t="s">
        <v>106</v>
      </c>
      <c r="E81" s="15"/>
      <c r="F81" s="15"/>
      <c r="G81" s="15"/>
      <c r="H81" s="15">
        <f>SUM(H79:H80)</f>
      </c>
      <c r="I81" s="15"/>
      <c r="J81" s="15"/>
      <c r="K81" s="15"/>
      <c r="L81" s="15"/>
      <c r="P81">
        <f>SUM(P79:P80)</f>
      </c>
    </row>
    <row r="83" spans="1:16" ht="12.75" customHeight="1">
      <c r="A83" s="15"/>
      <c r="B83" s="15"/>
      <c r="C83" s="15"/>
      <c r="D83" s="15" t="s">
        <v>110</v>
      </c>
      <c r="E83" s="15"/>
      <c r="F83" s="15"/>
      <c r="G83" s="15"/>
      <c r="H83" s="15">
        <f>+H18+H23+H30+H37+H42+H47+H52+H59+H76+H81</f>
      </c>
      <c r="I83" s="15"/>
      <c r="J83" s="15"/>
      <c r="K83" s="15"/>
      <c r="L83" s="15"/>
      <c r="P83">
        <f>+P18+P23+P30+P37+P42+P47+P52+P59+P76+P81</f>
      </c>
    </row>
    <row r="85" spans="1:12" ht="12.75" customHeight="1">
      <c r="A85" s="15" t="s">
        <v>111</v>
      </c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</row>
    <row r="86" spans="1:12" ht="12.75" customHeight="1">
      <c r="A86" s="15"/>
      <c r="B86" s="15"/>
      <c r="C86" s="15"/>
      <c r="D86" s="15" t="s">
        <v>112</v>
      </c>
      <c r="E86" s="15"/>
      <c r="F86" s="15"/>
      <c r="G86" s="15"/>
      <c r="H86" s="15"/>
      <c r="I86" s="15"/>
      <c r="J86" s="15"/>
      <c r="K86" s="15"/>
      <c r="L86" s="15"/>
    </row>
    <row r="87" spans="1:16" ht="12.75" customHeight="1">
      <c r="A87" s="15"/>
      <c r="B87" s="15"/>
      <c r="C87" s="15"/>
      <c r="D87" s="15" t="s">
        <v>113</v>
      </c>
      <c r="E87" s="15"/>
      <c r="F87" s="15"/>
      <c r="G87" s="15"/>
      <c r="H87" s="15">
        <v>0</v>
      </c>
      <c r="I87" s="15"/>
      <c r="J87" s="15"/>
      <c r="K87" s="15"/>
      <c r="L87" s="15"/>
      <c r="P87">
        <v>0</v>
      </c>
    </row>
    <row r="88" spans="1:12" ht="12.75" customHeight="1">
      <c r="A88" s="15"/>
      <c r="B88" s="15"/>
      <c r="C88" s="15"/>
      <c r="D88" s="15" t="s">
        <v>114</v>
      </c>
      <c r="E88" s="15"/>
      <c r="F88" s="15"/>
      <c r="G88" s="15"/>
      <c r="H88" s="15"/>
      <c r="I88" s="15"/>
      <c r="J88" s="15"/>
      <c r="K88" s="15"/>
      <c r="L88" s="15"/>
    </row>
    <row r="89" spans="1:16" ht="12.75" customHeight="1">
      <c r="A89" s="15"/>
      <c r="B89" s="15"/>
      <c r="C89" s="15"/>
      <c r="D89" s="15" t="s">
        <v>115</v>
      </c>
      <c r="E89" s="15"/>
      <c r="F89" s="15"/>
      <c r="G89" s="15"/>
      <c r="H89" s="15">
        <v>0</v>
      </c>
      <c r="I89" s="15"/>
      <c r="J89" s="15"/>
      <c r="K89" s="15"/>
      <c r="L89" s="15"/>
      <c r="P89">
        <v>0</v>
      </c>
    </row>
    <row r="90" spans="1:16" ht="12.75" customHeight="1">
      <c r="A90" s="15"/>
      <c r="B90" s="15"/>
      <c r="C90" s="15"/>
      <c r="D90" s="15" t="s">
        <v>116</v>
      </c>
      <c r="E90" s="15"/>
      <c r="F90" s="15"/>
      <c r="G90" s="15"/>
      <c r="H90" s="15">
        <f>H87+H89</f>
      </c>
      <c r="I90" s="15"/>
      <c r="J90" s="15"/>
      <c r="K90" s="15"/>
      <c r="L90" s="15"/>
      <c r="P90">
        <f>P87+P89</f>
      </c>
    </row>
    <row r="92" spans="1:16" ht="12.75" customHeight="1">
      <c r="A92" s="15"/>
      <c r="B92" s="15"/>
      <c r="C92" s="15"/>
      <c r="D92" s="15" t="s">
        <v>116</v>
      </c>
      <c r="E92" s="15"/>
      <c r="F92" s="15"/>
      <c r="G92" s="15"/>
      <c r="H92" s="15">
        <f>H83+H90</f>
      </c>
      <c r="I92" s="15"/>
      <c r="J92" s="15"/>
      <c r="K92" s="15"/>
      <c r="L92" s="15"/>
      <c r="P92">
        <f>P83+P90</f>
      </c>
    </row>
  </sheetData>
  <sheetProtection formatColumns="0"/>
  <mergeCells count="9">
    <mergeCell ref="A8:A9"/>
    <mergeCell ref="B8:B9"/>
    <mergeCell ref="C8:C9"/>
    <mergeCell ref="D8:D9"/>
    <mergeCell ref="E8:E9"/>
    <mergeCell ref="F8:F9"/>
    <mergeCell ref="G8:H8"/>
    <mergeCell ref="I8:J8"/>
    <mergeCell ref="K8:L8"/>
  </mergeCells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92"/>
  <sheetViews>
    <sheetView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6.7109375" style="0" customWidth="1"/>
    <col min="2" max="2" width="15.7109375" style="0" customWidth="1"/>
    <col min="3" max="3" width="18.7109375" style="0" customWidth="1"/>
    <col min="4" max="4" width="75.7109375" style="0" customWidth="1"/>
    <col min="5" max="5" width="9.7109375" style="0" customWidth="1"/>
    <col min="6" max="6" width="12.7109375" style="0" customWidth="1"/>
    <col min="7" max="12" width="14.7109375" style="0" customWidth="1"/>
    <col min="15" max="16" width="9.140625" style="0" hidden="1" customWidth="1"/>
  </cols>
  <sheetData>
    <row r="1" ht="12.75" customHeight="1">
      <c r="A1" s="5" t="s">
        <v>13</v>
      </c>
    </row>
    <row r="2" ht="12.75" customHeight="1">
      <c r="C2" s="1" t="s">
        <v>14</v>
      </c>
    </row>
    <row r="4" spans="1:5" ht="12.75" customHeight="1">
      <c r="A4" t="s">
        <v>15</v>
      </c>
      <c r="C4" s="5" t="s">
        <v>18</v>
      </c>
      <c r="D4" s="5" t="s">
        <v>19</v>
      </c>
      <c r="E4" s="5"/>
    </row>
    <row r="5" spans="1:5" ht="12.75" customHeight="1">
      <c r="A5" t="s">
        <v>16</v>
      </c>
      <c r="C5" s="5" t="s">
        <v>117</v>
      </c>
      <c r="D5" s="5" t="s">
        <v>117</v>
      </c>
      <c r="E5" s="5"/>
    </row>
    <row r="6" spans="1:5" ht="12.75" customHeight="1">
      <c r="A6" t="s">
        <v>17</v>
      </c>
      <c r="C6" s="5" t="s">
        <v>117</v>
      </c>
      <c r="D6" s="5" t="s">
        <v>117</v>
      </c>
      <c r="E6" s="5"/>
    </row>
    <row r="7" spans="3:5" ht="12.75" customHeight="1">
      <c r="C7" s="5"/>
      <c r="D7" s="5"/>
      <c r="E7" s="5"/>
    </row>
    <row r="8" spans="1:16" ht="12.75" customHeight="1">
      <c r="A8" s="4" t="s">
        <v>21</v>
      </c>
      <c r="B8" s="4" t="s">
        <v>23</v>
      </c>
      <c r="C8" s="4" t="s">
        <v>24</v>
      </c>
      <c r="D8" s="4" t="s">
        <v>25</v>
      </c>
      <c r="E8" s="4" t="s">
        <v>26</v>
      </c>
      <c r="F8" s="4" t="s">
        <v>27</v>
      </c>
      <c r="G8" s="4" t="s">
        <v>28</v>
      </c>
      <c r="H8" s="4"/>
      <c r="I8" s="4" t="s">
        <v>32</v>
      </c>
      <c r="J8" s="4"/>
      <c r="K8" s="4" t="s">
        <v>33</v>
      </c>
      <c r="L8" s="4"/>
      <c r="O8" t="s">
        <v>31</v>
      </c>
      <c r="P8" t="s">
        <v>11</v>
      </c>
    </row>
    <row r="9" spans="1:15" ht="28.5">
      <c r="A9" s="4"/>
      <c r="B9" s="4"/>
      <c r="C9" s="4"/>
      <c r="D9" s="4"/>
      <c r="E9" s="4"/>
      <c r="F9" s="4"/>
      <c r="G9" s="4" t="s">
        <v>29</v>
      </c>
      <c r="H9" s="4" t="s">
        <v>30</v>
      </c>
      <c r="I9" s="4" t="s">
        <v>29</v>
      </c>
      <c r="J9" s="4" t="s">
        <v>30</v>
      </c>
      <c r="K9" s="4" t="s">
        <v>29</v>
      </c>
      <c r="L9" s="4" t="s">
        <v>30</v>
      </c>
      <c r="O9" t="s">
        <v>11</v>
      </c>
    </row>
    <row r="10" spans="1:12" ht="14.25">
      <c r="A10" s="4" t="s">
        <v>22</v>
      </c>
      <c r="B10" s="4" t="s">
        <v>34</v>
      </c>
      <c r="C10" s="4" t="s">
        <v>35</v>
      </c>
      <c r="D10" s="4" t="s">
        <v>36</v>
      </c>
      <c r="E10" s="4" t="s">
        <v>37</v>
      </c>
      <c r="F10" s="4" t="s">
        <v>38</v>
      </c>
      <c r="G10" s="4" t="s">
        <v>39</v>
      </c>
      <c r="H10" s="4" t="s">
        <v>40</v>
      </c>
      <c r="I10" s="4">
        <v>10</v>
      </c>
      <c r="J10" s="4">
        <v>11</v>
      </c>
      <c r="K10" s="4">
        <v>12</v>
      </c>
      <c r="L10" s="4">
        <v>13</v>
      </c>
    </row>
    <row r="11" spans="1:9" ht="12.75" customHeight="1">
      <c r="A11" s="8"/>
      <c r="B11" s="8"/>
      <c r="C11" s="8" t="s">
        <v>42</v>
      </c>
      <c r="D11" s="8" t="s">
        <v>41</v>
      </c>
      <c r="E11" s="8"/>
      <c r="F11" s="10"/>
      <c r="G11" s="8"/>
      <c r="H11" s="10"/>
      <c r="I11" s="10"/>
    </row>
    <row r="12" spans="1:16" ht="12.75">
      <c r="A12" s="7">
        <v>1</v>
      </c>
      <c r="B12" s="7" t="s">
        <v>43</v>
      </c>
      <c r="C12" s="7" t="s">
        <v>44</v>
      </c>
      <c r="D12" s="7" t="s">
        <v>45</v>
      </c>
      <c r="E12" s="7" t="s">
        <v>46</v>
      </c>
      <c r="F12" s="9">
        <v>3.36</v>
      </c>
      <c r="G12" s="13"/>
      <c r="H12" s="12">
        <f>ROUND((G12*F12),2)</f>
      </c>
      <c r="I12" s="9">
        <v>0.04766</v>
      </c>
      <c r="J12" s="9">
        <f>F12*I12</f>
      </c>
      <c r="K12" s="9">
        <v>0</v>
      </c>
      <c r="L12" s="9">
        <f>F12*K12</f>
      </c>
      <c r="O12">
        <f>rekapitulace!H8</f>
      </c>
      <c r="P12">
        <f>ROUND(O12/100*H12,2)</f>
      </c>
    </row>
    <row r="13" ht="12.75">
      <c r="D13" s="14" t="s">
        <v>44</v>
      </c>
    </row>
    <row r="14" spans="1:16" ht="12.75">
      <c r="A14" s="7">
        <v>2</v>
      </c>
      <c r="B14" s="7" t="s">
        <v>47</v>
      </c>
      <c r="C14" s="7" t="s">
        <v>44</v>
      </c>
      <c r="D14" s="7" t="s">
        <v>48</v>
      </c>
      <c r="E14" s="7" t="s">
        <v>49</v>
      </c>
      <c r="F14" s="9">
        <v>6.8</v>
      </c>
      <c r="G14" s="13"/>
      <c r="H14" s="12">
        <f>ROUND((G14*F14),2)</f>
      </c>
      <c r="I14" s="9">
        <v>0.00431</v>
      </c>
      <c r="J14" s="9">
        <f>F14*I14</f>
      </c>
      <c r="K14" s="9">
        <v>0</v>
      </c>
      <c r="L14" s="9">
        <f>F14*K14</f>
      </c>
      <c r="O14">
        <f>rekapitulace!H8</f>
      </c>
      <c r="P14">
        <f>ROUND(O14/100*H14,2)</f>
      </c>
    </row>
    <row r="15" ht="12.75">
      <c r="D15" s="14" t="s">
        <v>44</v>
      </c>
    </row>
    <row r="16" spans="1:16" ht="12.75">
      <c r="A16" s="7">
        <v>3</v>
      </c>
      <c r="B16" s="7" t="s">
        <v>50</v>
      </c>
      <c r="C16" s="7" t="s">
        <v>44</v>
      </c>
      <c r="D16" s="7" t="s">
        <v>51</v>
      </c>
      <c r="E16" s="7" t="s">
        <v>46</v>
      </c>
      <c r="F16" s="9">
        <v>3</v>
      </c>
      <c r="G16" s="13"/>
      <c r="H16" s="12">
        <f>ROUND((G16*F16),2)</f>
      </c>
      <c r="I16" s="9">
        <v>4E-05</v>
      </c>
      <c r="J16" s="9">
        <f>F16*I16</f>
      </c>
      <c r="K16" s="9">
        <v>0</v>
      </c>
      <c r="L16" s="9">
        <f>F16*K16</f>
      </c>
      <c r="O16">
        <f>rekapitulace!H8</f>
      </c>
      <c r="P16">
        <f>ROUND(O16/100*H16,2)</f>
      </c>
    </row>
    <row r="17" ht="12.75">
      <c r="D17" s="14" t="s">
        <v>44</v>
      </c>
    </row>
    <row r="18" spans="1:16" ht="12.75" customHeight="1">
      <c r="A18" s="15"/>
      <c r="B18" s="15"/>
      <c r="C18" s="15" t="s">
        <v>42</v>
      </c>
      <c r="D18" s="15" t="s">
        <v>41</v>
      </c>
      <c r="E18" s="15"/>
      <c r="F18" s="15"/>
      <c r="G18" s="15"/>
      <c r="H18" s="15">
        <f>SUM(H12:H17)</f>
      </c>
      <c r="I18" s="15"/>
      <c r="J18" s="15"/>
      <c r="K18" s="15"/>
      <c r="L18" s="15"/>
      <c r="P18">
        <f>SUM(P12:P17)</f>
      </c>
    </row>
    <row r="20" spans="1:9" ht="12.75" customHeight="1">
      <c r="A20" s="8"/>
      <c r="B20" s="8"/>
      <c r="C20" s="8" t="s">
        <v>53</v>
      </c>
      <c r="D20" s="8" t="s">
        <v>52</v>
      </c>
      <c r="E20" s="8"/>
      <c r="F20" s="10"/>
      <c r="G20" s="8"/>
      <c r="H20" s="10"/>
      <c r="I20" s="10"/>
    </row>
    <row r="21" spans="1:16" ht="12.75">
      <c r="A21" s="7">
        <v>4</v>
      </c>
      <c r="B21" s="7" t="s">
        <v>54</v>
      </c>
      <c r="C21" s="7" t="s">
        <v>44</v>
      </c>
      <c r="D21" s="7" t="s">
        <v>55</v>
      </c>
      <c r="E21" s="7" t="s">
        <v>46</v>
      </c>
      <c r="F21" s="9">
        <v>1.4</v>
      </c>
      <c r="G21" s="13"/>
      <c r="H21" s="12">
        <f>ROUND((G21*F21),2)</f>
      </c>
      <c r="I21" s="9">
        <v>0.04817</v>
      </c>
      <c r="J21" s="9">
        <f>F21*I21</f>
      </c>
      <c r="K21" s="9">
        <v>0</v>
      </c>
      <c r="L21" s="9">
        <f>F21*K21</f>
      </c>
      <c r="O21">
        <f>rekapitulace!H8</f>
      </c>
      <c r="P21">
        <f>ROUND(O21/100*H21,2)</f>
      </c>
    </row>
    <row r="22" ht="12.75">
      <c r="D22" s="14" t="s">
        <v>44</v>
      </c>
    </row>
    <row r="23" spans="1:16" ht="12.75" customHeight="1">
      <c r="A23" s="15"/>
      <c r="B23" s="15"/>
      <c r="C23" s="15" t="s">
        <v>53</v>
      </c>
      <c r="D23" s="15" t="s">
        <v>52</v>
      </c>
      <c r="E23" s="15"/>
      <c r="F23" s="15"/>
      <c r="G23" s="15"/>
      <c r="H23" s="15">
        <f>SUM(H21:H22)</f>
      </c>
      <c r="I23" s="15"/>
      <c r="J23" s="15"/>
      <c r="K23" s="15"/>
      <c r="L23" s="15"/>
      <c r="P23">
        <f>SUM(P21:P22)</f>
      </c>
    </row>
    <row r="25" spans="1:9" ht="12.75" customHeight="1">
      <c r="A25" s="8"/>
      <c r="B25" s="8"/>
      <c r="C25" s="8" t="s">
        <v>57</v>
      </c>
      <c r="D25" s="8" t="s">
        <v>56</v>
      </c>
      <c r="E25" s="8"/>
      <c r="F25" s="10"/>
      <c r="G25" s="8"/>
      <c r="H25" s="10"/>
      <c r="I25" s="10"/>
    </row>
    <row r="26" spans="1:16" ht="12.75">
      <c r="A26" s="7">
        <v>5</v>
      </c>
      <c r="B26" s="7" t="s">
        <v>58</v>
      </c>
      <c r="C26" s="7" t="s">
        <v>44</v>
      </c>
      <c r="D26" s="7" t="s">
        <v>59</v>
      </c>
      <c r="E26" s="7" t="s">
        <v>60</v>
      </c>
      <c r="F26" s="9">
        <v>1</v>
      </c>
      <c r="G26" s="13"/>
      <c r="H26" s="12">
        <f>ROUND((G26*F26),2)</f>
      </c>
      <c r="I26" s="9">
        <v>0.02432</v>
      </c>
      <c r="J26" s="9">
        <f>F26*I26</f>
      </c>
      <c r="K26" s="9">
        <v>0</v>
      </c>
      <c r="L26" s="9">
        <f>F26*K26</f>
      </c>
      <c r="O26">
        <f>rekapitulace!H8</f>
      </c>
      <c r="P26">
        <f>ROUND(O26/100*H26,2)</f>
      </c>
    </row>
    <row r="27" ht="12.75">
      <c r="D27" s="14" t="s">
        <v>44</v>
      </c>
    </row>
    <row r="28" spans="1:16" ht="12.75">
      <c r="A28" s="7">
        <v>6</v>
      </c>
      <c r="B28" s="7" t="s">
        <v>118</v>
      </c>
      <c r="C28" s="7" t="s">
        <v>44</v>
      </c>
      <c r="D28" s="7" t="s">
        <v>119</v>
      </c>
      <c r="E28" s="7" t="s">
        <v>63</v>
      </c>
      <c r="F28" s="9">
        <v>1</v>
      </c>
      <c r="G28" s="13"/>
      <c r="H28" s="12">
        <f>ROUND((G28*F28),2)</f>
      </c>
      <c r="I28" s="9">
        <v>0.048</v>
      </c>
      <c r="J28" s="9">
        <f>F28*I28</f>
      </c>
      <c r="K28" s="9">
        <v>0</v>
      </c>
      <c r="L28" s="9">
        <f>F28*K28</f>
      </c>
      <c r="O28">
        <f>rekapitulace!H8</f>
      </c>
      <c r="P28">
        <f>ROUND(O28/100*H28,2)</f>
      </c>
    </row>
    <row r="29" ht="409.5">
      <c r="D29" s="14" t="s">
        <v>120</v>
      </c>
    </row>
    <row r="30" spans="1:16" ht="12.75" customHeight="1">
      <c r="A30" s="15"/>
      <c r="B30" s="15"/>
      <c r="C30" s="15" t="s">
        <v>57</v>
      </c>
      <c r="D30" s="15" t="s">
        <v>56</v>
      </c>
      <c r="E30" s="15"/>
      <c r="F30" s="15"/>
      <c r="G30" s="15"/>
      <c r="H30" s="15">
        <f>SUM(H26:H29)</f>
      </c>
      <c r="I30" s="15"/>
      <c r="J30" s="15"/>
      <c r="K30" s="15"/>
      <c r="L30" s="15"/>
      <c r="P30">
        <f>SUM(P26:P29)</f>
      </c>
    </row>
    <row r="32" spans="1:9" ht="12.75" customHeight="1">
      <c r="A32" s="8"/>
      <c r="B32" s="8"/>
      <c r="C32" s="8" t="s">
        <v>66</v>
      </c>
      <c r="D32" s="8" t="s">
        <v>65</v>
      </c>
      <c r="E32" s="8"/>
      <c r="F32" s="10"/>
      <c r="G32" s="8"/>
      <c r="H32" s="10"/>
      <c r="I32" s="10"/>
    </row>
    <row r="33" spans="1:16" ht="12.75">
      <c r="A33" s="7">
        <v>19</v>
      </c>
      <c r="B33" s="7" t="s">
        <v>67</v>
      </c>
      <c r="C33" s="7" t="s">
        <v>44</v>
      </c>
      <c r="D33" s="7" t="s">
        <v>68</v>
      </c>
      <c r="E33" s="7" t="s">
        <v>69</v>
      </c>
      <c r="F33" s="9">
        <v>0.048</v>
      </c>
      <c r="G33" s="13"/>
      <c r="H33" s="12">
        <f>ROUND((G33*F33),2)</f>
      </c>
      <c r="I33" s="9">
        <v>0</v>
      </c>
      <c r="J33" s="9">
        <f>F33*I33</f>
      </c>
      <c r="K33" s="9">
        <v>0</v>
      </c>
      <c r="L33" s="9">
        <f>F33*K33</f>
      </c>
      <c r="O33">
        <f>rekapitulace!H8</f>
      </c>
      <c r="P33">
        <f>ROUND(O33/100*H33,2)</f>
      </c>
    </row>
    <row r="34" ht="12.75">
      <c r="D34" s="14" t="s">
        <v>44</v>
      </c>
    </row>
    <row r="35" spans="1:16" ht="12.75">
      <c r="A35" s="7">
        <v>20</v>
      </c>
      <c r="B35" s="7" t="s">
        <v>70</v>
      </c>
      <c r="C35" s="7" t="s">
        <v>44</v>
      </c>
      <c r="D35" s="7" t="s">
        <v>71</v>
      </c>
      <c r="E35" s="7" t="s">
        <v>60</v>
      </c>
      <c r="F35" s="9">
        <v>1</v>
      </c>
      <c r="G35" s="13"/>
      <c r="H35" s="12">
        <f>ROUND((G35*F35),2)</f>
      </c>
      <c r="I35" s="9">
        <v>0.00228</v>
      </c>
      <c r="J35" s="9">
        <f>F35*I35</f>
      </c>
      <c r="K35" s="9">
        <v>0</v>
      </c>
      <c r="L35" s="9">
        <f>F35*K35</f>
      </c>
      <c r="O35">
        <f>rekapitulace!H8</f>
      </c>
      <c r="P35">
        <f>ROUND(O35/100*H35,2)</f>
      </c>
    </row>
    <row r="36" ht="12.75">
      <c r="D36" s="14" t="s">
        <v>44</v>
      </c>
    </row>
    <row r="37" spans="1:16" ht="12.75" customHeight="1">
      <c r="A37" s="15"/>
      <c r="B37" s="15"/>
      <c r="C37" s="15" t="s">
        <v>66</v>
      </c>
      <c r="D37" s="15" t="s">
        <v>65</v>
      </c>
      <c r="E37" s="15"/>
      <c r="F37" s="15"/>
      <c r="G37" s="15"/>
      <c r="H37" s="15">
        <f>SUM(H33:H36)</f>
      </c>
      <c r="I37" s="15"/>
      <c r="J37" s="15"/>
      <c r="K37" s="15"/>
      <c r="L37" s="15"/>
      <c r="P37">
        <f>SUM(P33:P36)</f>
      </c>
    </row>
    <row r="39" spans="1:9" ht="12.75" customHeight="1">
      <c r="A39" s="8"/>
      <c r="B39" s="8"/>
      <c r="C39" s="8" t="s">
        <v>73</v>
      </c>
      <c r="D39" s="8" t="s">
        <v>72</v>
      </c>
      <c r="E39" s="8"/>
      <c r="F39" s="10"/>
      <c r="G39" s="8"/>
      <c r="H39" s="10"/>
      <c r="I39" s="10"/>
    </row>
    <row r="40" spans="1:16" ht="12.75">
      <c r="A40" s="7">
        <v>21</v>
      </c>
      <c r="B40" s="7" t="s">
        <v>74</v>
      </c>
      <c r="C40" s="7" t="s">
        <v>44</v>
      </c>
      <c r="D40" s="7" t="s">
        <v>75</v>
      </c>
      <c r="E40" s="7" t="s">
        <v>46</v>
      </c>
      <c r="F40" s="9">
        <v>4.032</v>
      </c>
      <c r="G40" s="13"/>
      <c r="H40" s="12">
        <f>ROUND((G40*F40),2)</f>
      </c>
      <c r="I40" s="9">
        <v>0.00016</v>
      </c>
      <c r="J40" s="9">
        <f>F40*I40</f>
      </c>
      <c r="K40" s="9">
        <v>0</v>
      </c>
      <c r="L40" s="9">
        <f>F40*K40</f>
      </c>
      <c r="O40">
        <f>rekapitulace!H8</f>
      </c>
      <c r="P40">
        <f>ROUND(O40/100*H40,2)</f>
      </c>
    </row>
    <row r="41" ht="12.75">
      <c r="D41" s="14" t="s">
        <v>44</v>
      </c>
    </row>
    <row r="42" spans="1:16" ht="12.75" customHeight="1">
      <c r="A42" s="15"/>
      <c r="B42" s="15"/>
      <c r="C42" s="15" t="s">
        <v>73</v>
      </c>
      <c r="D42" s="15" t="s">
        <v>72</v>
      </c>
      <c r="E42" s="15"/>
      <c r="F42" s="15"/>
      <c r="G42" s="15"/>
      <c r="H42" s="15">
        <f>SUM(H40:H41)</f>
      </c>
      <c r="I42" s="15"/>
      <c r="J42" s="15"/>
      <c r="K42" s="15"/>
      <c r="L42" s="15"/>
      <c r="P42">
        <f>SUM(P40:P41)</f>
      </c>
    </row>
    <row r="44" spans="1:9" ht="12.75" customHeight="1">
      <c r="A44" s="8"/>
      <c r="B44" s="8"/>
      <c r="C44" s="8" t="s">
        <v>77</v>
      </c>
      <c r="D44" s="8" t="s">
        <v>76</v>
      </c>
      <c r="E44" s="8"/>
      <c r="F44" s="10"/>
      <c r="G44" s="8"/>
      <c r="H44" s="10"/>
      <c r="I44" s="10"/>
    </row>
    <row r="45" spans="1:16" ht="12.75">
      <c r="A45" s="7">
        <v>7</v>
      </c>
      <c r="B45" s="7" t="s">
        <v>78</v>
      </c>
      <c r="C45" s="7" t="s">
        <v>44</v>
      </c>
      <c r="D45" s="7" t="s">
        <v>79</v>
      </c>
      <c r="E45" s="7" t="s">
        <v>46</v>
      </c>
      <c r="F45" s="9">
        <v>4</v>
      </c>
      <c r="G45" s="13"/>
      <c r="H45" s="12">
        <f>ROUND((G45*F45),2)</f>
      </c>
      <c r="I45" s="9">
        <v>0.00592</v>
      </c>
      <c r="J45" s="9">
        <f>F45*I45</f>
      </c>
      <c r="K45" s="9">
        <v>0</v>
      </c>
      <c r="L45" s="9">
        <f>F45*K45</f>
      </c>
      <c r="O45">
        <f>rekapitulace!H8</f>
      </c>
      <c r="P45">
        <f>ROUND(O45/100*H45,2)</f>
      </c>
    </row>
    <row r="46" ht="12.75">
      <c r="D46" s="14" t="s">
        <v>44</v>
      </c>
    </row>
    <row r="47" spans="1:16" ht="12.75" customHeight="1">
      <c r="A47" s="15"/>
      <c r="B47" s="15"/>
      <c r="C47" s="15" t="s">
        <v>77</v>
      </c>
      <c r="D47" s="15" t="s">
        <v>76</v>
      </c>
      <c r="E47" s="15"/>
      <c r="F47" s="15"/>
      <c r="G47" s="15"/>
      <c r="H47" s="15">
        <f>SUM(H45:H46)</f>
      </c>
      <c r="I47" s="15"/>
      <c r="J47" s="15"/>
      <c r="K47" s="15"/>
      <c r="L47" s="15"/>
      <c r="P47">
        <f>SUM(P45:P46)</f>
      </c>
    </row>
    <row r="49" spans="1:9" ht="12.75" customHeight="1">
      <c r="A49" s="8"/>
      <c r="B49" s="8"/>
      <c r="C49" s="8" t="s">
        <v>81</v>
      </c>
      <c r="D49" s="8" t="s">
        <v>80</v>
      </c>
      <c r="E49" s="8"/>
      <c r="F49" s="10"/>
      <c r="G49" s="8"/>
      <c r="H49" s="10"/>
      <c r="I49" s="10"/>
    </row>
    <row r="50" spans="1:16" ht="12.75">
      <c r="A50" s="7">
        <v>8</v>
      </c>
      <c r="B50" s="7" t="s">
        <v>82</v>
      </c>
      <c r="C50" s="7" t="s">
        <v>44</v>
      </c>
      <c r="D50" s="7" t="s">
        <v>83</v>
      </c>
      <c r="E50" s="7" t="s">
        <v>46</v>
      </c>
      <c r="F50" s="9">
        <v>5</v>
      </c>
      <c r="G50" s="13"/>
      <c r="H50" s="12">
        <f>ROUND((G50*F50),2)</f>
      </c>
      <c r="I50" s="9">
        <v>0</v>
      </c>
      <c r="J50" s="9">
        <f>F50*I50</f>
      </c>
      <c r="K50" s="9">
        <v>0</v>
      </c>
      <c r="L50" s="9">
        <f>F50*K50</f>
      </c>
      <c r="O50">
        <f>rekapitulace!H8</f>
      </c>
      <c r="P50">
        <f>ROUND(O50/100*H50,2)</f>
      </c>
    </row>
    <row r="51" ht="12.75">
      <c r="D51" s="14" t="s">
        <v>44</v>
      </c>
    </row>
    <row r="52" spans="1:16" ht="12.75" customHeight="1">
      <c r="A52" s="15"/>
      <c r="B52" s="15"/>
      <c r="C52" s="15" t="s">
        <v>81</v>
      </c>
      <c r="D52" s="15" t="s">
        <v>80</v>
      </c>
      <c r="E52" s="15"/>
      <c r="F52" s="15"/>
      <c r="G52" s="15"/>
      <c r="H52" s="15">
        <f>SUM(H50:H51)</f>
      </c>
      <c r="I52" s="15"/>
      <c r="J52" s="15"/>
      <c r="K52" s="15"/>
      <c r="L52" s="15"/>
      <c r="P52">
        <f>SUM(P50:P51)</f>
      </c>
    </row>
    <row r="54" spans="1:9" ht="12.75" customHeight="1">
      <c r="A54" s="8"/>
      <c r="B54" s="8"/>
      <c r="C54" s="8" t="s">
        <v>85</v>
      </c>
      <c r="D54" s="8" t="s">
        <v>84</v>
      </c>
      <c r="E54" s="8"/>
      <c r="F54" s="10"/>
      <c r="G54" s="8"/>
      <c r="H54" s="10"/>
      <c r="I54" s="10"/>
    </row>
    <row r="55" spans="1:16" ht="12.75">
      <c r="A55" s="7">
        <v>9</v>
      </c>
      <c r="B55" s="7" t="s">
        <v>86</v>
      </c>
      <c r="C55" s="7" t="s">
        <v>44</v>
      </c>
      <c r="D55" s="7" t="s">
        <v>87</v>
      </c>
      <c r="E55" s="7" t="s">
        <v>46</v>
      </c>
      <c r="F55" s="9">
        <v>3</v>
      </c>
      <c r="G55" s="13"/>
      <c r="H55" s="12">
        <f>ROUND((G55*F55),2)</f>
      </c>
      <c r="I55" s="9">
        <v>0.001</v>
      </c>
      <c r="J55" s="9">
        <f>F55*I55</f>
      </c>
      <c r="K55" s="9">
        <v>0</v>
      </c>
      <c r="L55" s="9">
        <f>F55*K55</f>
      </c>
      <c r="O55">
        <f>rekapitulace!H8</f>
      </c>
      <c r="P55">
        <f>ROUND(O55/100*H55,2)</f>
      </c>
    </row>
    <row r="56" ht="12.75">
      <c r="D56" s="14" t="s">
        <v>44</v>
      </c>
    </row>
    <row r="57" spans="1:16" ht="12.75">
      <c r="A57" s="7">
        <v>10</v>
      </c>
      <c r="B57" s="7" t="s">
        <v>88</v>
      </c>
      <c r="C57" s="7" t="s">
        <v>44</v>
      </c>
      <c r="D57" s="7" t="s">
        <v>89</v>
      </c>
      <c r="E57" s="7" t="s">
        <v>60</v>
      </c>
      <c r="F57" s="9">
        <v>2</v>
      </c>
      <c r="G57" s="13"/>
      <c r="H57" s="12">
        <f>ROUND((G57*F57),2)</f>
      </c>
      <c r="I57" s="9">
        <v>0</v>
      </c>
      <c r="J57" s="9">
        <f>F57*I57</f>
      </c>
      <c r="K57" s="9">
        <v>0</v>
      </c>
      <c r="L57" s="9">
        <f>F57*K57</f>
      </c>
      <c r="O57">
        <f>rekapitulace!H8</f>
      </c>
      <c r="P57">
        <f>ROUND(O57/100*H57,2)</f>
      </c>
    </row>
    <row r="58" ht="12.75">
      <c r="D58" s="14" t="s">
        <v>44</v>
      </c>
    </row>
    <row r="59" spans="1:16" ht="12.75" customHeight="1">
      <c r="A59" s="15"/>
      <c r="B59" s="15"/>
      <c r="C59" s="15" t="s">
        <v>85</v>
      </c>
      <c r="D59" s="15" t="s">
        <v>84</v>
      </c>
      <c r="E59" s="15"/>
      <c r="F59" s="15"/>
      <c r="G59" s="15"/>
      <c r="H59" s="15">
        <f>SUM(H55:H58)</f>
      </c>
      <c r="I59" s="15"/>
      <c r="J59" s="15"/>
      <c r="K59" s="15"/>
      <c r="L59" s="15"/>
      <c r="P59">
        <f>SUM(P55:P58)</f>
      </c>
    </row>
    <row r="61" spans="1:9" ht="12.75" customHeight="1">
      <c r="A61" s="8"/>
      <c r="B61" s="8"/>
      <c r="C61" s="8" t="s">
        <v>91</v>
      </c>
      <c r="D61" s="8" t="s">
        <v>90</v>
      </c>
      <c r="E61" s="8"/>
      <c r="F61" s="10"/>
      <c r="G61" s="8"/>
      <c r="H61" s="10"/>
      <c r="I61" s="10"/>
    </row>
    <row r="62" spans="1:16" ht="12.75">
      <c r="A62" s="7">
        <v>11</v>
      </c>
      <c r="B62" s="7" t="s">
        <v>92</v>
      </c>
      <c r="C62" s="7" t="s">
        <v>44</v>
      </c>
      <c r="D62" s="7" t="s">
        <v>93</v>
      </c>
      <c r="E62" s="7" t="s">
        <v>46</v>
      </c>
      <c r="F62" s="9">
        <v>3.36</v>
      </c>
      <c r="G62" s="13"/>
      <c r="H62" s="12">
        <f>ROUND((G62*F62),2)</f>
      </c>
      <c r="I62" s="9">
        <v>0</v>
      </c>
      <c r="J62" s="9">
        <f>F62*I62</f>
      </c>
      <c r="K62" s="9">
        <v>0</v>
      </c>
      <c r="L62" s="9">
        <f>F62*K62</f>
      </c>
      <c r="O62">
        <f>rekapitulace!H8</f>
      </c>
      <c r="P62">
        <f>ROUND(O62/100*H62,2)</f>
      </c>
    </row>
    <row r="63" ht="12.75">
      <c r="D63" s="14" t="s">
        <v>44</v>
      </c>
    </row>
    <row r="64" spans="1:16" ht="12.75">
      <c r="A64" s="7">
        <v>12</v>
      </c>
      <c r="B64" s="7" t="s">
        <v>94</v>
      </c>
      <c r="C64" s="7" t="s">
        <v>44</v>
      </c>
      <c r="D64" s="7" t="s">
        <v>95</v>
      </c>
      <c r="E64" s="7" t="s">
        <v>69</v>
      </c>
      <c r="F64" s="9">
        <v>0.277</v>
      </c>
      <c r="G64" s="13"/>
      <c r="H64" s="12">
        <f>ROUND((G64*F64),2)</f>
      </c>
      <c r="I64" s="9">
        <v>0</v>
      </c>
      <c r="J64" s="9">
        <f>F64*I64</f>
      </c>
      <c r="K64" s="9">
        <v>0</v>
      </c>
      <c r="L64" s="9">
        <f>F64*K64</f>
      </c>
      <c r="O64">
        <f>rekapitulace!H8</f>
      </c>
      <c r="P64">
        <f>ROUND(O64/100*H64,2)</f>
      </c>
    </row>
    <row r="65" ht="12.75">
      <c r="D65" s="14" t="s">
        <v>44</v>
      </c>
    </row>
    <row r="66" spans="1:16" ht="12.75">
      <c r="A66" s="7">
        <v>13</v>
      </c>
      <c r="B66" s="7" t="s">
        <v>96</v>
      </c>
      <c r="C66" s="7" t="s">
        <v>44</v>
      </c>
      <c r="D66" s="7" t="s">
        <v>97</v>
      </c>
      <c r="E66" s="7" t="s">
        <v>69</v>
      </c>
      <c r="F66" s="9">
        <v>0.277</v>
      </c>
      <c r="G66" s="13"/>
      <c r="H66" s="12">
        <f>ROUND((G66*F66),2)</f>
      </c>
      <c r="I66" s="9">
        <v>0</v>
      </c>
      <c r="J66" s="9">
        <f>F66*I66</f>
      </c>
      <c r="K66" s="9">
        <v>0</v>
      </c>
      <c r="L66" s="9">
        <f>F66*K66</f>
      </c>
      <c r="O66">
        <f>rekapitulace!H8</f>
      </c>
      <c r="P66">
        <f>ROUND(O66/100*H66,2)</f>
      </c>
    </row>
    <row r="67" ht="12.75">
      <c r="D67" s="14" t="s">
        <v>44</v>
      </c>
    </row>
    <row r="68" spans="1:16" ht="12.75">
      <c r="A68" s="7">
        <v>14</v>
      </c>
      <c r="B68" s="7" t="s">
        <v>98</v>
      </c>
      <c r="C68" s="7" t="s">
        <v>44</v>
      </c>
      <c r="D68" s="7" t="s">
        <v>99</v>
      </c>
      <c r="E68" s="7" t="s">
        <v>69</v>
      </c>
      <c r="F68" s="9">
        <v>2.493</v>
      </c>
      <c r="G68" s="13"/>
      <c r="H68" s="12">
        <f>ROUND((G68*F68),2)</f>
      </c>
      <c r="I68" s="9">
        <v>0</v>
      </c>
      <c r="J68" s="9">
        <f>F68*I68</f>
      </c>
      <c r="K68" s="9">
        <v>0</v>
      </c>
      <c r="L68" s="9">
        <f>F68*K68</f>
      </c>
      <c r="O68">
        <f>rekapitulace!H8</f>
      </c>
      <c r="P68">
        <f>ROUND(O68/100*H68,2)</f>
      </c>
    </row>
    <row r="69" ht="12.75">
      <c r="D69" s="14" t="s">
        <v>44</v>
      </c>
    </row>
    <row r="70" spans="1:16" ht="12.75">
      <c r="A70" s="7">
        <v>15</v>
      </c>
      <c r="B70" s="7" t="s">
        <v>100</v>
      </c>
      <c r="C70" s="7" t="s">
        <v>44</v>
      </c>
      <c r="D70" s="7" t="s">
        <v>101</v>
      </c>
      <c r="E70" s="7" t="s">
        <v>69</v>
      </c>
      <c r="F70" s="9">
        <v>0.277</v>
      </c>
      <c r="G70" s="13"/>
      <c r="H70" s="12">
        <f>ROUND((G70*F70),2)</f>
      </c>
      <c r="I70" s="9">
        <v>0</v>
      </c>
      <c r="J70" s="9">
        <f>F70*I70</f>
      </c>
      <c r="K70" s="9">
        <v>0</v>
      </c>
      <c r="L70" s="9">
        <f>F70*K70</f>
      </c>
      <c r="O70">
        <f>rekapitulace!H8</f>
      </c>
      <c r="P70">
        <f>ROUND(O70/100*H70,2)</f>
      </c>
    </row>
    <row r="71" ht="12.75">
      <c r="D71" s="14" t="s">
        <v>44</v>
      </c>
    </row>
    <row r="72" spans="1:16" ht="12.75">
      <c r="A72" s="7">
        <v>16</v>
      </c>
      <c r="B72" s="7" t="s">
        <v>102</v>
      </c>
      <c r="C72" s="7" t="s">
        <v>44</v>
      </c>
      <c r="D72" s="7" t="s">
        <v>103</v>
      </c>
      <c r="E72" s="7" t="s">
        <v>69</v>
      </c>
      <c r="F72" s="9">
        <v>1.385</v>
      </c>
      <c r="G72" s="13"/>
      <c r="H72" s="12">
        <f>ROUND((G72*F72),2)</f>
      </c>
      <c r="I72" s="9">
        <v>0</v>
      </c>
      <c r="J72" s="9">
        <f>F72*I72</f>
      </c>
      <c r="K72" s="9">
        <v>0</v>
      </c>
      <c r="L72" s="9">
        <f>F72*K72</f>
      </c>
      <c r="O72">
        <f>rekapitulace!H8</f>
      </c>
      <c r="P72">
        <f>ROUND(O72/100*H72,2)</f>
      </c>
    </row>
    <row r="73" ht="12.75">
      <c r="D73" s="14" t="s">
        <v>44</v>
      </c>
    </row>
    <row r="74" spans="1:16" ht="12.75">
      <c r="A74" s="7">
        <v>17</v>
      </c>
      <c r="B74" s="7" t="s">
        <v>104</v>
      </c>
      <c r="C74" s="7" t="s">
        <v>44</v>
      </c>
      <c r="D74" s="7" t="s">
        <v>105</v>
      </c>
      <c r="E74" s="7" t="s">
        <v>69</v>
      </c>
      <c r="F74" s="9">
        <v>0.277</v>
      </c>
      <c r="G74" s="13"/>
      <c r="H74" s="12">
        <f>ROUND((G74*F74),2)</f>
      </c>
      <c r="I74" s="9">
        <v>0</v>
      </c>
      <c r="J74" s="9">
        <f>F74*I74</f>
      </c>
      <c r="K74" s="9">
        <v>0</v>
      </c>
      <c r="L74" s="9">
        <f>F74*K74</f>
      </c>
      <c r="O74">
        <f>rekapitulace!H8</f>
      </c>
      <c r="P74">
        <f>ROUND(O74/100*H74,2)</f>
      </c>
    </row>
    <row r="75" ht="12.75">
      <c r="D75" s="14" t="s">
        <v>44</v>
      </c>
    </row>
    <row r="76" spans="1:16" ht="12.75" customHeight="1">
      <c r="A76" s="15"/>
      <c r="B76" s="15"/>
      <c r="C76" s="15" t="s">
        <v>91</v>
      </c>
      <c r="D76" s="15" t="s">
        <v>90</v>
      </c>
      <c r="E76" s="15"/>
      <c r="F76" s="15"/>
      <c r="G76" s="15"/>
      <c r="H76" s="15">
        <f>SUM(H62:H75)</f>
      </c>
      <c r="I76" s="15"/>
      <c r="J76" s="15"/>
      <c r="K76" s="15"/>
      <c r="L76" s="15"/>
      <c r="P76">
        <f>SUM(P62:P75)</f>
      </c>
    </row>
    <row r="78" spans="1:9" ht="12.75" customHeight="1">
      <c r="A78" s="8"/>
      <c r="B78" s="8"/>
      <c r="C78" s="8" t="s">
        <v>107</v>
      </c>
      <c r="D78" s="8" t="s">
        <v>106</v>
      </c>
      <c r="E78" s="8"/>
      <c r="F78" s="10"/>
      <c r="G78" s="8"/>
      <c r="H78" s="10"/>
      <c r="I78" s="10"/>
    </row>
    <row r="79" spans="1:16" ht="12.75">
      <c r="A79" s="7">
        <v>18</v>
      </c>
      <c r="B79" s="7" t="s">
        <v>108</v>
      </c>
      <c r="C79" s="7" t="s">
        <v>44</v>
      </c>
      <c r="D79" s="7" t="s">
        <v>109</v>
      </c>
      <c r="E79" s="7" t="s">
        <v>69</v>
      </c>
      <c r="F79" s="9">
        <v>0.356</v>
      </c>
      <c r="G79" s="13"/>
      <c r="H79" s="12">
        <f>ROUND((G79*F79),2)</f>
      </c>
      <c r="I79" s="9">
        <v>0</v>
      </c>
      <c r="J79" s="9">
        <f>F79*I79</f>
      </c>
      <c r="K79" s="9">
        <v>0</v>
      </c>
      <c r="L79" s="9">
        <f>F79*K79</f>
      </c>
      <c r="O79">
        <f>rekapitulace!H8</f>
      </c>
      <c r="P79">
        <f>ROUND(O79/100*H79,2)</f>
      </c>
    </row>
    <row r="80" ht="12.75">
      <c r="D80" s="14" t="s">
        <v>44</v>
      </c>
    </row>
    <row r="81" spans="1:16" ht="12.75" customHeight="1">
      <c r="A81" s="15"/>
      <c r="B81" s="15"/>
      <c r="C81" s="15" t="s">
        <v>107</v>
      </c>
      <c r="D81" s="15" t="s">
        <v>106</v>
      </c>
      <c r="E81" s="15"/>
      <c r="F81" s="15"/>
      <c r="G81" s="15"/>
      <c r="H81" s="15">
        <f>SUM(H79:H80)</f>
      </c>
      <c r="I81" s="15"/>
      <c r="J81" s="15"/>
      <c r="K81" s="15"/>
      <c r="L81" s="15"/>
      <c r="P81">
        <f>SUM(P79:P80)</f>
      </c>
    </row>
    <row r="83" spans="1:16" ht="12.75" customHeight="1">
      <c r="A83" s="15"/>
      <c r="B83" s="15"/>
      <c r="C83" s="15"/>
      <c r="D83" s="15" t="s">
        <v>110</v>
      </c>
      <c r="E83" s="15"/>
      <c r="F83" s="15"/>
      <c r="G83" s="15"/>
      <c r="H83" s="15">
        <f>+H18+H23+H30+H37+H42+H47+H52+H59+H76+H81</f>
      </c>
      <c r="I83" s="15"/>
      <c r="J83" s="15"/>
      <c r="K83" s="15"/>
      <c r="L83" s="15"/>
      <c r="P83">
        <f>+P18+P23+P30+P37+P42+P47+P52+P59+P76+P81</f>
      </c>
    </row>
    <row r="85" spans="1:12" ht="12.75" customHeight="1">
      <c r="A85" s="15" t="s">
        <v>111</v>
      </c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</row>
    <row r="86" spans="1:12" ht="12.75" customHeight="1">
      <c r="A86" s="15"/>
      <c r="B86" s="15"/>
      <c r="C86" s="15"/>
      <c r="D86" s="15" t="s">
        <v>112</v>
      </c>
      <c r="E86" s="15"/>
      <c r="F86" s="15"/>
      <c r="G86" s="15"/>
      <c r="H86" s="15"/>
      <c r="I86" s="15"/>
      <c r="J86" s="15"/>
      <c r="K86" s="15"/>
      <c r="L86" s="15"/>
    </row>
    <row r="87" spans="1:16" ht="12.75" customHeight="1">
      <c r="A87" s="15"/>
      <c r="B87" s="15"/>
      <c r="C87" s="15"/>
      <c r="D87" s="15" t="s">
        <v>113</v>
      </c>
      <c r="E87" s="15"/>
      <c r="F87" s="15"/>
      <c r="G87" s="15"/>
      <c r="H87" s="15">
        <v>0</v>
      </c>
      <c r="I87" s="15"/>
      <c r="J87" s="15"/>
      <c r="K87" s="15"/>
      <c r="L87" s="15"/>
      <c r="P87">
        <v>0</v>
      </c>
    </row>
    <row r="88" spans="1:12" ht="12.75" customHeight="1">
      <c r="A88" s="15"/>
      <c r="B88" s="15"/>
      <c r="C88" s="15"/>
      <c r="D88" s="15" t="s">
        <v>114</v>
      </c>
      <c r="E88" s="15"/>
      <c r="F88" s="15"/>
      <c r="G88" s="15"/>
      <c r="H88" s="15"/>
      <c r="I88" s="15"/>
      <c r="J88" s="15"/>
      <c r="K88" s="15"/>
      <c r="L88" s="15"/>
    </row>
    <row r="89" spans="1:16" ht="12.75" customHeight="1">
      <c r="A89" s="15"/>
      <c r="B89" s="15"/>
      <c r="C89" s="15"/>
      <c r="D89" s="15" t="s">
        <v>115</v>
      </c>
      <c r="E89" s="15"/>
      <c r="F89" s="15"/>
      <c r="G89" s="15"/>
      <c r="H89" s="15">
        <v>0</v>
      </c>
      <c r="I89" s="15"/>
      <c r="J89" s="15"/>
      <c r="K89" s="15"/>
      <c r="L89" s="15"/>
      <c r="P89">
        <v>0</v>
      </c>
    </row>
    <row r="90" spans="1:16" ht="12.75" customHeight="1">
      <c r="A90" s="15"/>
      <c r="B90" s="15"/>
      <c r="C90" s="15"/>
      <c r="D90" s="15" t="s">
        <v>116</v>
      </c>
      <c r="E90" s="15"/>
      <c r="F90" s="15"/>
      <c r="G90" s="15"/>
      <c r="H90" s="15">
        <f>H87+H89</f>
      </c>
      <c r="I90" s="15"/>
      <c r="J90" s="15"/>
      <c r="K90" s="15"/>
      <c r="L90" s="15"/>
      <c r="P90">
        <f>P87+P89</f>
      </c>
    </row>
    <row r="92" spans="1:16" ht="12.75" customHeight="1">
      <c r="A92" s="15"/>
      <c r="B92" s="15"/>
      <c r="C92" s="15"/>
      <c r="D92" s="15" t="s">
        <v>116</v>
      </c>
      <c r="E92" s="15"/>
      <c r="F92" s="15"/>
      <c r="G92" s="15"/>
      <c r="H92" s="15">
        <f>H83+H90</f>
      </c>
      <c r="I92" s="15"/>
      <c r="J92" s="15"/>
      <c r="K92" s="15"/>
      <c r="L92" s="15"/>
      <c r="P92">
        <f>P83+P90</f>
      </c>
    </row>
  </sheetData>
  <sheetProtection formatColumns="0"/>
  <mergeCells count="9">
    <mergeCell ref="A8:A9"/>
    <mergeCell ref="B8:B9"/>
    <mergeCell ref="C8:C9"/>
    <mergeCell ref="D8:D9"/>
    <mergeCell ref="E8:E9"/>
    <mergeCell ref="F8:F9"/>
    <mergeCell ref="G8:H8"/>
    <mergeCell ref="I8:J8"/>
    <mergeCell ref="K8:L8"/>
  </mergeCells>
  <printOptions/>
  <pageMargins left="0.75" right="0.75" top="1" bottom="1" header="0.5" footer="0.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01"/>
  <sheetViews>
    <sheetView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6.7109375" style="0" customWidth="1"/>
    <col min="2" max="2" width="15.7109375" style="0" customWidth="1"/>
    <col min="3" max="3" width="18.7109375" style="0" customWidth="1"/>
    <col min="4" max="4" width="75.7109375" style="0" customWidth="1"/>
    <col min="5" max="5" width="9.7109375" style="0" customWidth="1"/>
    <col min="6" max="6" width="12.7109375" style="0" customWidth="1"/>
    <col min="7" max="12" width="14.7109375" style="0" customWidth="1"/>
    <col min="15" max="16" width="9.140625" style="0" hidden="1" customWidth="1"/>
  </cols>
  <sheetData>
    <row r="1" ht="12.75" customHeight="1">
      <c r="A1" s="5" t="s">
        <v>13</v>
      </c>
    </row>
    <row r="2" ht="12.75" customHeight="1">
      <c r="C2" s="1" t="s">
        <v>14</v>
      </c>
    </row>
    <row r="4" spans="1:5" ht="12.75" customHeight="1">
      <c r="A4" t="s">
        <v>15</v>
      </c>
      <c r="C4" s="5" t="s">
        <v>18</v>
      </c>
      <c r="D4" s="5" t="s">
        <v>19</v>
      </c>
      <c r="E4" s="5"/>
    </row>
    <row r="5" spans="1:5" ht="12.75" customHeight="1">
      <c r="A5" t="s">
        <v>16</v>
      </c>
      <c r="C5" s="5" t="s">
        <v>121</v>
      </c>
      <c r="D5" s="5" t="s">
        <v>121</v>
      </c>
      <c r="E5" s="5"/>
    </row>
    <row r="6" spans="1:5" ht="12.75" customHeight="1">
      <c r="A6" t="s">
        <v>17</v>
      </c>
      <c r="C6" s="5" t="s">
        <v>121</v>
      </c>
      <c r="D6" s="5" t="s">
        <v>121</v>
      </c>
      <c r="E6" s="5"/>
    </row>
    <row r="7" spans="3:5" ht="12.75" customHeight="1">
      <c r="C7" s="5"/>
      <c r="D7" s="5"/>
      <c r="E7" s="5"/>
    </row>
    <row r="8" spans="1:16" ht="12.75" customHeight="1">
      <c r="A8" s="4" t="s">
        <v>21</v>
      </c>
      <c r="B8" s="4" t="s">
        <v>23</v>
      </c>
      <c r="C8" s="4" t="s">
        <v>24</v>
      </c>
      <c r="D8" s="4" t="s">
        <v>25</v>
      </c>
      <c r="E8" s="4" t="s">
        <v>26</v>
      </c>
      <c r="F8" s="4" t="s">
        <v>27</v>
      </c>
      <c r="G8" s="4" t="s">
        <v>28</v>
      </c>
      <c r="H8" s="4"/>
      <c r="I8" s="4" t="s">
        <v>32</v>
      </c>
      <c r="J8" s="4"/>
      <c r="K8" s="4" t="s">
        <v>33</v>
      </c>
      <c r="L8" s="4"/>
      <c r="O8" t="s">
        <v>31</v>
      </c>
      <c r="P8" t="s">
        <v>11</v>
      </c>
    </row>
    <row r="9" spans="1:15" ht="28.5">
      <c r="A9" s="4"/>
      <c r="B9" s="4"/>
      <c r="C9" s="4"/>
      <c r="D9" s="4"/>
      <c r="E9" s="4"/>
      <c r="F9" s="4"/>
      <c r="G9" s="4" t="s">
        <v>29</v>
      </c>
      <c r="H9" s="4" t="s">
        <v>30</v>
      </c>
      <c r="I9" s="4" t="s">
        <v>29</v>
      </c>
      <c r="J9" s="4" t="s">
        <v>30</v>
      </c>
      <c r="K9" s="4" t="s">
        <v>29</v>
      </c>
      <c r="L9" s="4" t="s">
        <v>30</v>
      </c>
      <c r="O9" t="s">
        <v>11</v>
      </c>
    </row>
    <row r="10" spans="1:12" ht="14.25">
      <c r="A10" s="4" t="s">
        <v>22</v>
      </c>
      <c r="B10" s="4" t="s">
        <v>34</v>
      </c>
      <c r="C10" s="4" t="s">
        <v>35</v>
      </c>
      <c r="D10" s="4" t="s">
        <v>36</v>
      </c>
      <c r="E10" s="4" t="s">
        <v>37</v>
      </c>
      <c r="F10" s="4" t="s">
        <v>38</v>
      </c>
      <c r="G10" s="4" t="s">
        <v>39</v>
      </c>
      <c r="H10" s="4" t="s">
        <v>40</v>
      </c>
      <c r="I10" s="4">
        <v>10</v>
      </c>
      <c r="J10" s="4">
        <v>11</v>
      </c>
      <c r="K10" s="4">
        <v>12</v>
      </c>
      <c r="L10" s="4">
        <v>13</v>
      </c>
    </row>
    <row r="11" spans="1:9" ht="12.75" customHeight="1">
      <c r="A11" s="8"/>
      <c r="B11" s="8"/>
      <c r="C11" s="8" t="s">
        <v>42</v>
      </c>
      <c r="D11" s="8" t="s">
        <v>41</v>
      </c>
      <c r="E11" s="8"/>
      <c r="F11" s="10"/>
      <c r="G11" s="8"/>
      <c r="H11" s="10"/>
      <c r="I11" s="10"/>
    </row>
    <row r="12" spans="1:16" ht="12.75">
      <c r="A12" s="7">
        <v>1</v>
      </c>
      <c r="B12" s="7" t="s">
        <v>43</v>
      </c>
      <c r="C12" s="7" t="s">
        <v>44</v>
      </c>
      <c r="D12" s="7" t="s">
        <v>45</v>
      </c>
      <c r="E12" s="7" t="s">
        <v>46</v>
      </c>
      <c r="F12" s="9">
        <v>24.66</v>
      </c>
      <c r="G12" s="13"/>
      <c r="H12" s="12">
        <f>ROUND((G12*F12),2)</f>
      </c>
      <c r="I12" s="9">
        <v>0.04766</v>
      </c>
      <c r="J12" s="9">
        <f>F12*I12</f>
      </c>
      <c r="K12" s="9">
        <v>0</v>
      </c>
      <c r="L12" s="9">
        <f>F12*K12</f>
      </c>
      <c r="O12">
        <f>rekapitulace!H8</f>
      </c>
      <c r="P12">
        <f>ROUND(O12/100*H12,2)</f>
      </c>
    </row>
    <row r="13" ht="12.75">
      <c r="D13" s="14" t="s">
        <v>44</v>
      </c>
    </row>
    <row r="14" spans="1:16" ht="12.75">
      <c r="A14" s="7">
        <v>2</v>
      </c>
      <c r="B14" s="7" t="s">
        <v>47</v>
      </c>
      <c r="C14" s="7" t="s">
        <v>44</v>
      </c>
      <c r="D14" s="7" t="s">
        <v>48</v>
      </c>
      <c r="E14" s="7" t="s">
        <v>49</v>
      </c>
      <c r="F14" s="9">
        <v>36</v>
      </c>
      <c r="G14" s="13"/>
      <c r="H14" s="12">
        <f>ROUND((G14*F14),2)</f>
      </c>
      <c r="I14" s="9">
        <v>0.00431</v>
      </c>
      <c r="J14" s="9">
        <f>F14*I14</f>
      </c>
      <c r="K14" s="9">
        <v>0</v>
      </c>
      <c r="L14" s="9">
        <f>F14*K14</f>
      </c>
      <c r="O14">
        <f>rekapitulace!H8</f>
      </c>
      <c r="P14">
        <f>ROUND(O14/100*H14,2)</f>
      </c>
    </row>
    <row r="15" ht="12.75">
      <c r="D15" s="14" t="s">
        <v>44</v>
      </c>
    </row>
    <row r="16" spans="1:16" ht="12.75">
      <c r="A16" s="7">
        <v>3</v>
      </c>
      <c r="B16" s="7" t="s">
        <v>50</v>
      </c>
      <c r="C16" s="7" t="s">
        <v>44</v>
      </c>
      <c r="D16" s="7" t="s">
        <v>51</v>
      </c>
      <c r="E16" s="7" t="s">
        <v>46</v>
      </c>
      <c r="F16" s="9">
        <v>15.5</v>
      </c>
      <c r="G16" s="13"/>
      <c r="H16" s="12">
        <f>ROUND((G16*F16),2)</f>
      </c>
      <c r="I16" s="9">
        <v>4E-05</v>
      </c>
      <c r="J16" s="9">
        <f>F16*I16</f>
      </c>
      <c r="K16" s="9">
        <v>0</v>
      </c>
      <c r="L16" s="9">
        <f>F16*K16</f>
      </c>
      <c r="O16">
        <f>rekapitulace!H8</f>
      </c>
      <c r="P16">
        <f>ROUND(O16/100*H16,2)</f>
      </c>
    </row>
    <row r="17" ht="12.75">
      <c r="D17" s="14" t="s">
        <v>44</v>
      </c>
    </row>
    <row r="18" spans="1:16" ht="12.75" customHeight="1">
      <c r="A18" s="15"/>
      <c r="B18" s="15"/>
      <c r="C18" s="15" t="s">
        <v>42</v>
      </c>
      <c r="D18" s="15" t="s">
        <v>41</v>
      </c>
      <c r="E18" s="15"/>
      <c r="F18" s="15"/>
      <c r="G18" s="15"/>
      <c r="H18" s="15">
        <f>SUM(H12:H17)</f>
      </c>
      <c r="I18" s="15"/>
      <c r="J18" s="15"/>
      <c r="K18" s="15"/>
      <c r="L18" s="15"/>
      <c r="P18">
        <f>SUM(P12:P17)</f>
      </c>
    </row>
    <row r="20" spans="1:9" ht="12.75" customHeight="1">
      <c r="A20" s="8"/>
      <c r="B20" s="8"/>
      <c r="C20" s="8" t="s">
        <v>53</v>
      </c>
      <c r="D20" s="8" t="s">
        <v>52</v>
      </c>
      <c r="E20" s="8"/>
      <c r="F20" s="10"/>
      <c r="G20" s="8"/>
      <c r="H20" s="10"/>
      <c r="I20" s="10"/>
    </row>
    <row r="21" spans="1:16" ht="12.75">
      <c r="A21" s="7">
        <v>4</v>
      </c>
      <c r="B21" s="7" t="s">
        <v>54</v>
      </c>
      <c r="C21" s="7" t="s">
        <v>44</v>
      </c>
      <c r="D21" s="7" t="s">
        <v>55</v>
      </c>
      <c r="E21" s="7" t="s">
        <v>46</v>
      </c>
      <c r="F21" s="9">
        <v>7.825</v>
      </c>
      <c r="G21" s="13"/>
      <c r="H21" s="12">
        <f>ROUND((G21*F21),2)</f>
      </c>
      <c r="I21" s="9">
        <v>0.04817</v>
      </c>
      <c r="J21" s="9">
        <f>F21*I21</f>
      </c>
      <c r="K21" s="9">
        <v>0</v>
      </c>
      <c r="L21" s="9">
        <f>F21*K21</f>
      </c>
      <c r="O21">
        <f>rekapitulace!H8</f>
      </c>
      <c r="P21">
        <f>ROUND(O21/100*H21,2)</f>
      </c>
    </row>
    <row r="22" ht="12.75">
      <c r="D22" s="14" t="s">
        <v>44</v>
      </c>
    </row>
    <row r="23" spans="1:16" ht="12.75" customHeight="1">
      <c r="A23" s="15"/>
      <c r="B23" s="15"/>
      <c r="C23" s="15" t="s">
        <v>53</v>
      </c>
      <c r="D23" s="15" t="s">
        <v>52</v>
      </c>
      <c r="E23" s="15"/>
      <c r="F23" s="15"/>
      <c r="G23" s="15"/>
      <c r="H23" s="15">
        <f>SUM(H21:H22)</f>
      </c>
      <c r="I23" s="15"/>
      <c r="J23" s="15"/>
      <c r="K23" s="15"/>
      <c r="L23" s="15"/>
      <c r="P23">
        <f>SUM(P21:P22)</f>
      </c>
    </row>
    <row r="25" spans="1:9" ht="12.75" customHeight="1">
      <c r="A25" s="8"/>
      <c r="B25" s="8"/>
      <c r="C25" s="8" t="s">
        <v>57</v>
      </c>
      <c r="D25" s="8" t="s">
        <v>56</v>
      </c>
      <c r="E25" s="8"/>
      <c r="F25" s="10"/>
      <c r="G25" s="8"/>
      <c r="H25" s="10"/>
      <c r="I25" s="10"/>
    </row>
    <row r="26" spans="1:16" ht="12.75">
      <c r="A26" s="7">
        <v>5</v>
      </c>
      <c r="B26" s="7" t="s">
        <v>122</v>
      </c>
      <c r="C26" s="7" t="s">
        <v>44</v>
      </c>
      <c r="D26" s="7" t="s">
        <v>123</v>
      </c>
      <c r="E26" s="7" t="s">
        <v>60</v>
      </c>
      <c r="F26" s="9">
        <v>5</v>
      </c>
      <c r="G26" s="13"/>
      <c r="H26" s="12">
        <f>ROUND((G26*F26),2)</f>
      </c>
      <c r="I26" s="9">
        <v>0.0907</v>
      </c>
      <c r="J26" s="9">
        <f>F26*I26</f>
      </c>
      <c r="K26" s="9">
        <v>0</v>
      </c>
      <c r="L26" s="9">
        <f>F26*K26</f>
      </c>
      <c r="O26">
        <f>rekapitulace!H8</f>
      </c>
      <c r="P26">
        <f>ROUND(O26/100*H26,2)</f>
      </c>
    </row>
    <row r="27" ht="12.75">
      <c r="D27" s="14" t="s">
        <v>44</v>
      </c>
    </row>
    <row r="28" spans="1:16" ht="12.75">
      <c r="A28" s="7">
        <v>6</v>
      </c>
      <c r="B28" s="7" t="s">
        <v>124</v>
      </c>
      <c r="C28" s="7" t="s">
        <v>44</v>
      </c>
      <c r="D28" s="7" t="s">
        <v>125</v>
      </c>
      <c r="E28" s="7" t="s">
        <v>63</v>
      </c>
      <c r="F28" s="9">
        <v>5</v>
      </c>
      <c r="G28" s="13"/>
      <c r="H28" s="12">
        <f>ROUND((G28*F28),2)</f>
      </c>
      <c r="I28" s="9">
        <v>0</v>
      </c>
      <c r="J28" s="9">
        <f>F28*I28</f>
      </c>
      <c r="K28" s="9">
        <v>0</v>
      </c>
      <c r="L28" s="9">
        <f>F28*K28</f>
      </c>
      <c r="O28">
        <f>rekapitulace!H8</f>
      </c>
      <c r="P28">
        <f>ROUND(O28/100*H28,2)</f>
      </c>
    </row>
    <row r="29" ht="409.5">
      <c r="D29" s="14" t="s">
        <v>126</v>
      </c>
    </row>
    <row r="30" spans="1:16" ht="12.75" customHeight="1">
      <c r="A30" s="15"/>
      <c r="B30" s="15"/>
      <c r="C30" s="15" t="s">
        <v>57</v>
      </c>
      <c r="D30" s="15" t="s">
        <v>56</v>
      </c>
      <c r="E30" s="15"/>
      <c r="F30" s="15"/>
      <c r="G30" s="15"/>
      <c r="H30" s="15">
        <f>SUM(H26:H29)</f>
      </c>
      <c r="I30" s="15"/>
      <c r="J30" s="15"/>
      <c r="K30" s="15"/>
      <c r="L30" s="15"/>
      <c r="P30">
        <f>SUM(P26:P29)</f>
      </c>
    </row>
    <row r="32" spans="1:9" ht="12.75" customHeight="1">
      <c r="A32" s="8"/>
      <c r="B32" s="8"/>
      <c r="C32" s="8" t="s">
        <v>128</v>
      </c>
      <c r="D32" s="8" t="s">
        <v>127</v>
      </c>
      <c r="E32" s="8"/>
      <c r="F32" s="10"/>
      <c r="G32" s="8"/>
      <c r="H32" s="10"/>
      <c r="I32" s="10"/>
    </row>
    <row r="33" spans="1:16" ht="12.75">
      <c r="A33" s="7">
        <v>19</v>
      </c>
      <c r="B33" s="7" t="s">
        <v>129</v>
      </c>
      <c r="C33" s="7" t="s">
        <v>44</v>
      </c>
      <c r="D33" s="7" t="s">
        <v>130</v>
      </c>
      <c r="E33" s="7" t="s">
        <v>49</v>
      </c>
      <c r="F33" s="9">
        <v>6.3</v>
      </c>
      <c r="G33" s="13"/>
      <c r="H33" s="12">
        <f>ROUND((G33*F33),2)</f>
      </c>
      <c r="I33" s="9">
        <v>0.00226</v>
      </c>
      <c r="J33" s="9">
        <f>F33*I33</f>
      </c>
      <c r="K33" s="9">
        <v>0</v>
      </c>
      <c r="L33" s="9">
        <f>F33*K33</f>
      </c>
      <c r="O33">
        <f>rekapitulace!H8</f>
      </c>
      <c r="P33">
        <f>ROUND(O33/100*H33,2)</f>
      </c>
    </row>
    <row r="34" ht="12.75">
      <c r="D34" s="14" t="s">
        <v>44</v>
      </c>
    </row>
    <row r="35" spans="1:16" ht="12.75">
      <c r="A35" s="7">
        <v>20</v>
      </c>
      <c r="B35" s="7" t="s">
        <v>131</v>
      </c>
      <c r="C35" s="7" t="s">
        <v>44</v>
      </c>
      <c r="D35" s="7" t="s">
        <v>132</v>
      </c>
      <c r="E35" s="7" t="s">
        <v>69</v>
      </c>
      <c r="F35" s="9">
        <v>0.014</v>
      </c>
      <c r="G35" s="13"/>
      <c r="H35" s="12">
        <f>ROUND((G35*F35),2)</f>
      </c>
      <c r="I35" s="9">
        <v>0</v>
      </c>
      <c r="J35" s="9">
        <f>F35*I35</f>
      </c>
      <c r="K35" s="9">
        <v>0</v>
      </c>
      <c r="L35" s="9">
        <f>F35*K35</f>
      </c>
      <c r="O35">
        <f>rekapitulace!H8</f>
      </c>
      <c r="P35">
        <f>ROUND(O35/100*H35,2)</f>
      </c>
    </row>
    <row r="36" ht="12.75">
      <c r="D36" s="14" t="s">
        <v>44</v>
      </c>
    </row>
    <row r="37" spans="1:16" ht="12.75" customHeight="1">
      <c r="A37" s="15"/>
      <c r="B37" s="15"/>
      <c r="C37" s="15" t="s">
        <v>128</v>
      </c>
      <c r="D37" s="15" t="s">
        <v>127</v>
      </c>
      <c r="E37" s="15"/>
      <c r="F37" s="15"/>
      <c r="G37" s="15"/>
      <c r="H37" s="15">
        <f>SUM(H33:H36)</f>
      </c>
      <c r="I37" s="15"/>
      <c r="J37" s="15"/>
      <c r="K37" s="15"/>
      <c r="L37" s="15"/>
      <c r="P37">
        <f>SUM(P33:P36)</f>
      </c>
    </row>
    <row r="39" spans="1:9" ht="12.75" customHeight="1">
      <c r="A39" s="8"/>
      <c r="B39" s="8"/>
      <c r="C39" s="8" t="s">
        <v>66</v>
      </c>
      <c r="D39" s="8" t="s">
        <v>65</v>
      </c>
      <c r="E39" s="8"/>
      <c r="F39" s="10"/>
      <c r="G39" s="8"/>
      <c r="H39" s="10"/>
      <c r="I39" s="10"/>
    </row>
    <row r="40" spans="1:16" ht="12.75">
      <c r="A40" s="7">
        <v>21</v>
      </c>
      <c r="B40" s="7" t="s">
        <v>133</v>
      </c>
      <c r="C40" s="7" t="s">
        <v>44</v>
      </c>
      <c r="D40" s="7" t="s">
        <v>134</v>
      </c>
      <c r="E40" s="7" t="s">
        <v>46</v>
      </c>
      <c r="F40" s="9">
        <v>1.89</v>
      </c>
      <c r="G40" s="13"/>
      <c r="H40" s="12">
        <f>ROUND((G40*F40),2)</f>
      </c>
      <c r="I40" s="9">
        <v>0</v>
      </c>
      <c r="J40" s="9">
        <f>F40*I40</f>
      </c>
      <c r="K40" s="9">
        <v>0</v>
      </c>
      <c r="L40" s="9">
        <f>F40*K40</f>
      </c>
      <c r="O40">
        <f>rekapitulace!H8</f>
      </c>
      <c r="P40">
        <f>ROUND(O40/100*H40,2)</f>
      </c>
    </row>
    <row r="41" ht="12.75">
      <c r="D41" s="14" t="s">
        <v>44</v>
      </c>
    </row>
    <row r="42" spans="1:16" ht="12.75">
      <c r="A42" s="7">
        <v>22</v>
      </c>
      <c r="B42" s="7" t="s">
        <v>135</v>
      </c>
      <c r="C42" s="7" t="s">
        <v>44</v>
      </c>
      <c r="D42" s="7" t="s">
        <v>136</v>
      </c>
      <c r="E42" s="7" t="s">
        <v>49</v>
      </c>
      <c r="F42" s="9">
        <v>6.3</v>
      </c>
      <c r="G42" s="13"/>
      <c r="H42" s="12">
        <f>ROUND((G42*F42),2)</f>
      </c>
      <c r="I42" s="9">
        <v>0.00506</v>
      </c>
      <c r="J42" s="9">
        <f>F42*I42</f>
      </c>
      <c r="K42" s="9">
        <v>0</v>
      </c>
      <c r="L42" s="9">
        <f>F42*K42</f>
      </c>
      <c r="O42">
        <f>rekapitulace!H8</f>
      </c>
      <c r="P42">
        <f>ROUND(O42/100*H42,2)</f>
      </c>
    </row>
    <row r="43" ht="12.75">
      <c r="D43" s="14" t="s">
        <v>44</v>
      </c>
    </row>
    <row r="44" spans="1:16" ht="12.75">
      <c r="A44" s="7">
        <v>23</v>
      </c>
      <c r="B44" s="7" t="s">
        <v>67</v>
      </c>
      <c r="C44" s="7" t="s">
        <v>44</v>
      </c>
      <c r="D44" s="7" t="s">
        <v>68</v>
      </c>
      <c r="E44" s="7" t="s">
        <v>69</v>
      </c>
      <c r="F44" s="9">
        <v>0.032</v>
      </c>
      <c r="G44" s="13"/>
      <c r="H44" s="12">
        <f>ROUND((G44*F44),2)</f>
      </c>
      <c r="I44" s="9">
        <v>0</v>
      </c>
      <c r="J44" s="9">
        <f>F44*I44</f>
      </c>
      <c r="K44" s="9">
        <v>0</v>
      </c>
      <c r="L44" s="9">
        <f>F44*K44</f>
      </c>
      <c r="O44">
        <f>rekapitulace!H8</f>
      </c>
      <c r="P44">
        <f>ROUND(O44/100*H44,2)</f>
      </c>
    </row>
    <row r="45" ht="12.75">
      <c r="D45" s="14" t="s">
        <v>44</v>
      </c>
    </row>
    <row r="46" spans="1:16" ht="12.75" customHeight="1">
      <c r="A46" s="15"/>
      <c r="B46" s="15"/>
      <c r="C46" s="15" t="s">
        <v>66</v>
      </c>
      <c r="D46" s="15" t="s">
        <v>65</v>
      </c>
      <c r="E46" s="15"/>
      <c r="F46" s="15"/>
      <c r="G46" s="15"/>
      <c r="H46" s="15">
        <f>SUM(H40:H45)</f>
      </c>
      <c r="I46" s="15"/>
      <c r="J46" s="15"/>
      <c r="K46" s="15"/>
      <c r="L46" s="15"/>
      <c r="P46">
        <f>SUM(P40:P45)</f>
      </c>
    </row>
    <row r="48" spans="1:9" ht="12.75" customHeight="1">
      <c r="A48" s="8"/>
      <c r="B48" s="8"/>
      <c r="C48" s="8" t="s">
        <v>73</v>
      </c>
      <c r="D48" s="8" t="s">
        <v>72</v>
      </c>
      <c r="E48" s="8"/>
      <c r="F48" s="10"/>
      <c r="G48" s="8"/>
      <c r="H48" s="10"/>
      <c r="I48" s="10"/>
    </row>
    <row r="49" spans="1:16" ht="12.75">
      <c r="A49" s="7">
        <v>24</v>
      </c>
      <c r="B49" s="7" t="s">
        <v>74</v>
      </c>
      <c r="C49" s="7" t="s">
        <v>44</v>
      </c>
      <c r="D49" s="7" t="s">
        <v>75</v>
      </c>
      <c r="E49" s="7" t="s">
        <v>46</v>
      </c>
      <c r="F49" s="9">
        <v>29.592</v>
      </c>
      <c r="G49" s="13"/>
      <c r="H49" s="12">
        <f>ROUND((G49*F49),2)</f>
      </c>
      <c r="I49" s="9">
        <v>0.00016</v>
      </c>
      <c r="J49" s="9">
        <f>F49*I49</f>
      </c>
      <c r="K49" s="9">
        <v>0</v>
      </c>
      <c r="L49" s="9">
        <f>F49*K49</f>
      </c>
      <c r="O49">
        <f>rekapitulace!H8</f>
      </c>
      <c r="P49">
        <f>ROUND(O49/100*H49,2)</f>
      </c>
    </row>
    <row r="50" ht="12.75">
      <c r="D50" s="14" t="s">
        <v>44</v>
      </c>
    </row>
    <row r="51" spans="1:16" ht="12.75" customHeight="1">
      <c r="A51" s="15"/>
      <c r="B51" s="15"/>
      <c r="C51" s="15" t="s">
        <v>73</v>
      </c>
      <c r="D51" s="15" t="s">
        <v>72</v>
      </c>
      <c r="E51" s="15"/>
      <c r="F51" s="15"/>
      <c r="G51" s="15"/>
      <c r="H51" s="15">
        <f>SUM(H49:H50)</f>
      </c>
      <c r="I51" s="15"/>
      <c r="J51" s="15"/>
      <c r="K51" s="15"/>
      <c r="L51" s="15"/>
      <c r="P51">
        <f>SUM(P49:P50)</f>
      </c>
    </row>
    <row r="53" spans="1:9" ht="12.75" customHeight="1">
      <c r="A53" s="8"/>
      <c r="B53" s="8"/>
      <c r="C53" s="8" t="s">
        <v>77</v>
      </c>
      <c r="D53" s="8" t="s">
        <v>76</v>
      </c>
      <c r="E53" s="8"/>
      <c r="F53" s="10"/>
      <c r="G53" s="8"/>
      <c r="H53" s="10"/>
      <c r="I53" s="10"/>
    </row>
    <row r="54" spans="1:16" ht="12.75">
      <c r="A54" s="7">
        <v>7</v>
      </c>
      <c r="B54" s="7" t="s">
        <v>137</v>
      </c>
      <c r="C54" s="7" t="s">
        <v>44</v>
      </c>
      <c r="D54" s="7" t="s">
        <v>138</v>
      </c>
      <c r="E54" s="7" t="s">
        <v>46</v>
      </c>
      <c r="F54" s="9">
        <v>10</v>
      </c>
      <c r="G54" s="13"/>
      <c r="H54" s="12">
        <f>ROUND((G54*F54),2)</f>
      </c>
      <c r="I54" s="9">
        <v>0.00158</v>
      </c>
      <c r="J54" s="9">
        <f>F54*I54</f>
      </c>
      <c r="K54" s="9">
        <v>0</v>
      </c>
      <c r="L54" s="9">
        <f>F54*K54</f>
      </c>
      <c r="O54">
        <f>rekapitulace!H8</f>
      </c>
      <c r="P54">
        <f>ROUND(O54/100*H54,2)</f>
      </c>
    </row>
    <row r="55" ht="12.75">
      <c r="D55" s="14" t="s">
        <v>44</v>
      </c>
    </row>
    <row r="56" spans="1:16" ht="12.75" customHeight="1">
      <c r="A56" s="15"/>
      <c r="B56" s="15"/>
      <c r="C56" s="15" t="s">
        <v>77</v>
      </c>
      <c r="D56" s="15" t="s">
        <v>76</v>
      </c>
      <c r="E56" s="15"/>
      <c r="F56" s="15"/>
      <c r="G56" s="15"/>
      <c r="H56" s="15">
        <f>SUM(H54:H55)</f>
      </c>
      <c r="I56" s="15"/>
      <c r="J56" s="15"/>
      <c r="K56" s="15"/>
      <c r="L56" s="15"/>
      <c r="P56">
        <f>SUM(P54:P55)</f>
      </c>
    </row>
    <row r="58" spans="1:9" ht="12.75" customHeight="1">
      <c r="A58" s="8"/>
      <c r="B58" s="8"/>
      <c r="C58" s="8" t="s">
        <v>81</v>
      </c>
      <c r="D58" s="8" t="s">
        <v>80</v>
      </c>
      <c r="E58" s="8"/>
      <c r="F58" s="10"/>
      <c r="G58" s="8"/>
      <c r="H58" s="10"/>
      <c r="I58" s="10"/>
    </row>
    <row r="59" spans="1:16" ht="12.75">
      <c r="A59" s="7">
        <v>8</v>
      </c>
      <c r="B59" s="7" t="s">
        <v>82</v>
      </c>
      <c r="C59" s="7" t="s">
        <v>44</v>
      </c>
      <c r="D59" s="7" t="s">
        <v>83</v>
      </c>
      <c r="E59" s="7" t="s">
        <v>46</v>
      </c>
      <c r="F59" s="9">
        <v>50</v>
      </c>
      <c r="G59" s="13"/>
      <c r="H59" s="12">
        <f>ROUND((G59*F59),2)</f>
      </c>
      <c r="I59" s="9">
        <v>0</v>
      </c>
      <c r="J59" s="9">
        <f>F59*I59</f>
      </c>
      <c r="K59" s="9">
        <v>0</v>
      </c>
      <c r="L59" s="9">
        <f>F59*K59</f>
      </c>
      <c r="O59">
        <f>rekapitulace!H8</f>
      </c>
      <c r="P59">
        <f>ROUND(O59/100*H59,2)</f>
      </c>
    </row>
    <row r="60" ht="12.75">
      <c r="D60" s="14" t="s">
        <v>44</v>
      </c>
    </row>
    <row r="61" spans="1:16" ht="12.75" customHeight="1">
      <c r="A61" s="15"/>
      <c r="B61" s="15"/>
      <c r="C61" s="15" t="s">
        <v>81</v>
      </c>
      <c r="D61" s="15" t="s">
        <v>80</v>
      </c>
      <c r="E61" s="15"/>
      <c r="F61" s="15"/>
      <c r="G61" s="15"/>
      <c r="H61" s="15">
        <f>SUM(H59:H60)</f>
      </c>
      <c r="I61" s="15"/>
      <c r="J61" s="15"/>
      <c r="K61" s="15"/>
      <c r="L61" s="15"/>
      <c r="P61">
        <f>SUM(P59:P60)</f>
      </c>
    </row>
    <row r="63" spans="1:9" ht="12.75" customHeight="1">
      <c r="A63" s="8"/>
      <c r="B63" s="8"/>
      <c r="C63" s="8" t="s">
        <v>85</v>
      </c>
      <c r="D63" s="8" t="s">
        <v>84</v>
      </c>
      <c r="E63" s="8"/>
      <c r="F63" s="10"/>
      <c r="G63" s="8"/>
      <c r="H63" s="10"/>
      <c r="I63" s="10"/>
    </row>
    <row r="64" spans="1:16" ht="12.75">
      <c r="A64" s="7">
        <v>9</v>
      </c>
      <c r="B64" s="7" t="s">
        <v>139</v>
      </c>
      <c r="C64" s="7" t="s">
        <v>44</v>
      </c>
      <c r="D64" s="7" t="s">
        <v>140</v>
      </c>
      <c r="E64" s="7" t="s">
        <v>46</v>
      </c>
      <c r="F64" s="9">
        <v>17</v>
      </c>
      <c r="G64" s="13"/>
      <c r="H64" s="12">
        <f>ROUND((G64*F64),2)</f>
      </c>
      <c r="I64" s="9">
        <v>0.00082</v>
      </c>
      <c r="J64" s="9">
        <f>F64*I64</f>
      </c>
      <c r="K64" s="9">
        <v>0</v>
      </c>
      <c r="L64" s="9">
        <f>F64*K64</f>
      </c>
      <c r="O64">
        <f>rekapitulace!H8</f>
      </c>
      <c r="P64">
        <f>ROUND(O64/100*H64,2)</f>
      </c>
    </row>
    <row r="65" ht="12.75">
      <c r="D65" s="14" t="s">
        <v>44</v>
      </c>
    </row>
    <row r="66" spans="1:16" ht="12.75">
      <c r="A66" s="7">
        <v>10</v>
      </c>
      <c r="B66" s="7" t="s">
        <v>141</v>
      </c>
      <c r="C66" s="7" t="s">
        <v>44</v>
      </c>
      <c r="D66" s="7" t="s">
        <v>142</v>
      </c>
      <c r="E66" s="7" t="s">
        <v>60</v>
      </c>
      <c r="F66" s="9">
        <v>40</v>
      </c>
      <c r="G66" s="13"/>
      <c r="H66" s="12">
        <f>ROUND((G66*F66),2)</f>
      </c>
      <c r="I66" s="9">
        <v>0</v>
      </c>
      <c r="J66" s="9">
        <f>F66*I66</f>
      </c>
      <c r="K66" s="9">
        <v>0</v>
      </c>
      <c r="L66" s="9">
        <f>F66*K66</f>
      </c>
      <c r="O66">
        <f>rekapitulace!H8</f>
      </c>
      <c r="P66">
        <f>ROUND(O66/100*H66,2)</f>
      </c>
    </row>
    <row r="67" ht="12.75">
      <c r="D67" s="14" t="s">
        <v>44</v>
      </c>
    </row>
    <row r="68" spans="1:16" ht="12.75" customHeight="1">
      <c r="A68" s="15"/>
      <c r="B68" s="15"/>
      <c r="C68" s="15" t="s">
        <v>85</v>
      </c>
      <c r="D68" s="15" t="s">
        <v>84</v>
      </c>
      <c r="E68" s="15"/>
      <c r="F68" s="15"/>
      <c r="G68" s="15"/>
      <c r="H68" s="15">
        <f>SUM(H64:H67)</f>
      </c>
      <c r="I68" s="15"/>
      <c r="J68" s="15"/>
      <c r="K68" s="15"/>
      <c r="L68" s="15"/>
      <c r="P68">
        <f>SUM(P64:P67)</f>
      </c>
    </row>
    <row r="70" spans="1:9" ht="12.75" customHeight="1">
      <c r="A70" s="8"/>
      <c r="B70" s="8"/>
      <c r="C70" s="8" t="s">
        <v>91</v>
      </c>
      <c r="D70" s="8" t="s">
        <v>90</v>
      </c>
      <c r="E70" s="8"/>
      <c r="F70" s="10"/>
      <c r="G70" s="8"/>
      <c r="H70" s="10"/>
      <c r="I70" s="10"/>
    </row>
    <row r="71" spans="1:16" ht="12.75">
      <c r="A71" s="7">
        <v>11</v>
      </c>
      <c r="B71" s="7" t="s">
        <v>92</v>
      </c>
      <c r="C71" s="7" t="s">
        <v>44</v>
      </c>
      <c r="D71" s="7" t="s">
        <v>93</v>
      </c>
      <c r="E71" s="7" t="s">
        <v>46</v>
      </c>
      <c r="F71" s="9">
        <v>24.66</v>
      </c>
      <c r="G71" s="13"/>
      <c r="H71" s="12">
        <f>ROUND((G71*F71),2)</f>
      </c>
      <c r="I71" s="9">
        <v>0</v>
      </c>
      <c r="J71" s="9">
        <f>F71*I71</f>
      </c>
      <c r="K71" s="9">
        <v>0</v>
      </c>
      <c r="L71" s="9">
        <f>F71*K71</f>
      </c>
      <c r="O71">
        <f>rekapitulace!H8</f>
      </c>
      <c r="P71">
        <f>ROUND(O71/100*H71,2)</f>
      </c>
    </row>
    <row r="72" ht="12.75">
      <c r="D72" s="14" t="s">
        <v>44</v>
      </c>
    </row>
    <row r="73" spans="1:16" ht="12.75">
      <c r="A73" s="7">
        <v>12</v>
      </c>
      <c r="B73" s="7" t="s">
        <v>94</v>
      </c>
      <c r="C73" s="7" t="s">
        <v>44</v>
      </c>
      <c r="D73" s="7" t="s">
        <v>95</v>
      </c>
      <c r="E73" s="7" t="s">
        <v>69</v>
      </c>
      <c r="F73" s="9">
        <v>1.338</v>
      </c>
      <c r="G73" s="13"/>
      <c r="H73" s="12">
        <f>ROUND((G73*F73),2)</f>
      </c>
      <c r="I73" s="9">
        <v>0</v>
      </c>
      <c r="J73" s="9">
        <f>F73*I73</f>
      </c>
      <c r="K73" s="9">
        <v>0</v>
      </c>
      <c r="L73" s="9">
        <f>F73*K73</f>
      </c>
      <c r="O73">
        <f>rekapitulace!H8</f>
      </c>
      <c r="P73">
        <f>ROUND(O73/100*H73,2)</f>
      </c>
    </row>
    <row r="74" ht="12.75">
      <c r="D74" s="14" t="s">
        <v>44</v>
      </c>
    </row>
    <row r="75" spans="1:16" ht="12.75">
      <c r="A75" s="7">
        <v>13</v>
      </c>
      <c r="B75" s="7" t="s">
        <v>96</v>
      </c>
      <c r="C75" s="7" t="s">
        <v>44</v>
      </c>
      <c r="D75" s="7" t="s">
        <v>97</v>
      </c>
      <c r="E75" s="7" t="s">
        <v>69</v>
      </c>
      <c r="F75" s="9">
        <v>1.383</v>
      </c>
      <c r="G75" s="13"/>
      <c r="H75" s="12">
        <f>ROUND((G75*F75),2)</f>
      </c>
      <c r="I75" s="9">
        <v>0</v>
      </c>
      <c r="J75" s="9">
        <f>F75*I75</f>
      </c>
      <c r="K75" s="9">
        <v>0</v>
      </c>
      <c r="L75" s="9">
        <f>F75*K75</f>
      </c>
      <c r="O75">
        <f>rekapitulace!H8</f>
      </c>
      <c r="P75">
        <f>ROUND(O75/100*H75,2)</f>
      </c>
    </row>
    <row r="76" ht="12.75">
      <c r="D76" s="14" t="s">
        <v>44</v>
      </c>
    </row>
    <row r="77" spans="1:16" ht="12.75">
      <c r="A77" s="7">
        <v>14</v>
      </c>
      <c r="B77" s="7" t="s">
        <v>98</v>
      </c>
      <c r="C77" s="7" t="s">
        <v>44</v>
      </c>
      <c r="D77" s="7" t="s">
        <v>99</v>
      </c>
      <c r="E77" s="7" t="s">
        <v>69</v>
      </c>
      <c r="F77" s="9">
        <v>12.443</v>
      </c>
      <c r="G77" s="13"/>
      <c r="H77" s="12">
        <f>ROUND((G77*F77),2)</f>
      </c>
      <c r="I77" s="9">
        <v>0</v>
      </c>
      <c r="J77" s="9">
        <f>F77*I77</f>
      </c>
      <c r="K77" s="9">
        <v>0</v>
      </c>
      <c r="L77" s="9">
        <f>F77*K77</f>
      </c>
      <c r="O77">
        <f>rekapitulace!H8</f>
      </c>
      <c r="P77">
        <f>ROUND(O77/100*H77,2)</f>
      </c>
    </row>
    <row r="78" ht="12.75">
      <c r="D78" s="14" t="s">
        <v>44</v>
      </c>
    </row>
    <row r="79" spans="1:16" ht="12.75">
      <c r="A79" s="7">
        <v>15</v>
      </c>
      <c r="B79" s="7" t="s">
        <v>100</v>
      </c>
      <c r="C79" s="7" t="s">
        <v>44</v>
      </c>
      <c r="D79" s="7" t="s">
        <v>101</v>
      </c>
      <c r="E79" s="7" t="s">
        <v>69</v>
      </c>
      <c r="F79" s="9">
        <v>1.383</v>
      </c>
      <c r="G79" s="13"/>
      <c r="H79" s="12">
        <f>ROUND((G79*F79),2)</f>
      </c>
      <c r="I79" s="9">
        <v>0</v>
      </c>
      <c r="J79" s="9">
        <f>F79*I79</f>
      </c>
      <c r="K79" s="9">
        <v>0</v>
      </c>
      <c r="L79" s="9">
        <f>F79*K79</f>
      </c>
      <c r="O79">
        <f>rekapitulace!H8</f>
      </c>
      <c r="P79">
        <f>ROUND(O79/100*H79,2)</f>
      </c>
    </row>
    <row r="80" ht="12.75">
      <c r="D80" s="14" t="s">
        <v>44</v>
      </c>
    </row>
    <row r="81" spans="1:16" ht="12.75">
      <c r="A81" s="7">
        <v>16</v>
      </c>
      <c r="B81" s="7" t="s">
        <v>102</v>
      </c>
      <c r="C81" s="7" t="s">
        <v>44</v>
      </c>
      <c r="D81" s="7" t="s">
        <v>103</v>
      </c>
      <c r="E81" s="7" t="s">
        <v>69</v>
      </c>
      <c r="F81" s="9">
        <v>6.913</v>
      </c>
      <c r="G81" s="13"/>
      <c r="H81" s="12">
        <f>ROUND((G81*F81),2)</f>
      </c>
      <c r="I81" s="9">
        <v>0</v>
      </c>
      <c r="J81" s="9">
        <f>F81*I81</f>
      </c>
      <c r="K81" s="9">
        <v>0</v>
      </c>
      <c r="L81" s="9">
        <f>F81*K81</f>
      </c>
      <c r="O81">
        <f>rekapitulace!H8</f>
      </c>
      <c r="P81">
        <f>ROUND(O81/100*H81,2)</f>
      </c>
    </row>
    <row r="82" ht="12.75">
      <c r="D82" s="14" t="s">
        <v>44</v>
      </c>
    </row>
    <row r="83" spans="1:16" ht="12.75">
      <c r="A83" s="7">
        <v>17</v>
      </c>
      <c r="B83" s="7" t="s">
        <v>104</v>
      </c>
      <c r="C83" s="7" t="s">
        <v>44</v>
      </c>
      <c r="D83" s="7" t="s">
        <v>105</v>
      </c>
      <c r="E83" s="7" t="s">
        <v>69</v>
      </c>
      <c r="F83" s="9">
        <v>1.338</v>
      </c>
      <c r="G83" s="13"/>
      <c r="H83" s="12">
        <f>ROUND((G83*F83),2)</f>
      </c>
      <c r="I83" s="9">
        <v>0</v>
      </c>
      <c r="J83" s="9">
        <f>F83*I83</f>
      </c>
      <c r="K83" s="9">
        <v>0</v>
      </c>
      <c r="L83" s="9">
        <f>F83*K83</f>
      </c>
      <c r="O83">
        <f>rekapitulace!H8</f>
      </c>
      <c r="P83">
        <f>ROUND(O83/100*H83,2)</f>
      </c>
    </row>
    <row r="84" ht="12.75">
      <c r="D84" s="14" t="s">
        <v>44</v>
      </c>
    </row>
    <row r="85" spans="1:16" ht="12.75" customHeight="1">
      <c r="A85" s="15"/>
      <c r="B85" s="15"/>
      <c r="C85" s="15" t="s">
        <v>91</v>
      </c>
      <c r="D85" s="15" t="s">
        <v>90</v>
      </c>
      <c r="E85" s="15"/>
      <c r="F85" s="15"/>
      <c r="G85" s="15"/>
      <c r="H85" s="15">
        <f>SUM(H71:H84)</f>
      </c>
      <c r="I85" s="15"/>
      <c r="J85" s="15"/>
      <c r="K85" s="15"/>
      <c r="L85" s="15"/>
      <c r="P85">
        <f>SUM(P71:P84)</f>
      </c>
    </row>
    <row r="87" spans="1:9" ht="12.75" customHeight="1">
      <c r="A87" s="8"/>
      <c r="B87" s="8"/>
      <c r="C87" s="8" t="s">
        <v>107</v>
      </c>
      <c r="D87" s="8" t="s">
        <v>106</v>
      </c>
      <c r="E87" s="8"/>
      <c r="F87" s="10"/>
      <c r="G87" s="8"/>
      <c r="H87" s="10"/>
      <c r="I87" s="10"/>
    </row>
    <row r="88" spans="1:16" ht="12.75">
      <c r="A88" s="7">
        <v>18</v>
      </c>
      <c r="B88" s="7" t="s">
        <v>108</v>
      </c>
      <c r="C88" s="7" t="s">
        <v>44</v>
      </c>
      <c r="D88" s="7" t="s">
        <v>109</v>
      </c>
      <c r="E88" s="7" t="s">
        <v>69</v>
      </c>
      <c r="F88" s="9">
        <v>2.19</v>
      </c>
      <c r="G88" s="13"/>
      <c r="H88" s="12">
        <f>ROUND((G88*F88),2)</f>
      </c>
      <c r="I88" s="9">
        <v>0</v>
      </c>
      <c r="J88" s="9">
        <f>F88*I88</f>
      </c>
      <c r="K88" s="9">
        <v>0</v>
      </c>
      <c r="L88" s="9">
        <f>F88*K88</f>
      </c>
      <c r="O88">
        <f>rekapitulace!H8</f>
      </c>
      <c r="P88">
        <f>ROUND(O88/100*H88,2)</f>
      </c>
    </row>
    <row r="89" ht="12.75">
      <c r="D89" s="14" t="s">
        <v>44</v>
      </c>
    </row>
    <row r="90" spans="1:16" ht="12.75" customHeight="1">
      <c r="A90" s="15"/>
      <c r="B90" s="15"/>
      <c r="C90" s="15" t="s">
        <v>107</v>
      </c>
      <c r="D90" s="15" t="s">
        <v>106</v>
      </c>
      <c r="E90" s="15"/>
      <c r="F90" s="15"/>
      <c r="G90" s="15"/>
      <c r="H90" s="15">
        <f>SUM(H88:H89)</f>
      </c>
      <c r="I90" s="15"/>
      <c r="J90" s="15"/>
      <c r="K90" s="15"/>
      <c r="L90" s="15"/>
      <c r="P90">
        <f>SUM(P88:P89)</f>
      </c>
    </row>
    <row r="92" spans="1:16" ht="12.75" customHeight="1">
      <c r="A92" s="15"/>
      <c r="B92" s="15"/>
      <c r="C92" s="15"/>
      <c r="D92" s="15" t="s">
        <v>110</v>
      </c>
      <c r="E92" s="15"/>
      <c r="F92" s="15"/>
      <c r="G92" s="15"/>
      <c r="H92" s="15">
        <f>+H18+H23+H30+H37+H46+H51+H56+H61+H68+H85+H90</f>
      </c>
      <c r="I92" s="15"/>
      <c r="J92" s="15"/>
      <c r="K92" s="15"/>
      <c r="L92" s="15"/>
      <c r="P92">
        <f>+P18+P23+P30+P37+P46+P51+P56+P61+P68+P85+P90</f>
      </c>
    </row>
    <row r="94" spans="1:12" ht="12.75" customHeight="1">
      <c r="A94" s="15" t="s">
        <v>111</v>
      </c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</row>
    <row r="95" spans="1:12" ht="12.75" customHeight="1">
      <c r="A95" s="15"/>
      <c r="B95" s="15"/>
      <c r="C95" s="15"/>
      <c r="D95" s="15" t="s">
        <v>112</v>
      </c>
      <c r="E95" s="15"/>
      <c r="F95" s="15"/>
      <c r="G95" s="15"/>
      <c r="H95" s="15"/>
      <c r="I95" s="15"/>
      <c r="J95" s="15"/>
      <c r="K95" s="15"/>
      <c r="L95" s="15"/>
    </row>
    <row r="96" spans="1:16" ht="12.75" customHeight="1">
      <c r="A96" s="15"/>
      <c r="B96" s="15"/>
      <c r="C96" s="15"/>
      <c r="D96" s="15" t="s">
        <v>113</v>
      </c>
      <c r="E96" s="15"/>
      <c r="F96" s="15"/>
      <c r="G96" s="15"/>
      <c r="H96" s="15">
        <v>0</v>
      </c>
      <c r="I96" s="15"/>
      <c r="J96" s="15"/>
      <c r="K96" s="15"/>
      <c r="L96" s="15"/>
      <c r="P96">
        <v>0</v>
      </c>
    </row>
    <row r="97" spans="1:12" ht="12.75" customHeight="1">
      <c r="A97" s="15"/>
      <c r="B97" s="15"/>
      <c r="C97" s="15"/>
      <c r="D97" s="15" t="s">
        <v>114</v>
      </c>
      <c r="E97" s="15"/>
      <c r="F97" s="15"/>
      <c r="G97" s="15"/>
      <c r="H97" s="15"/>
      <c r="I97" s="15"/>
      <c r="J97" s="15"/>
      <c r="K97" s="15"/>
      <c r="L97" s="15"/>
    </row>
    <row r="98" spans="1:16" ht="12.75" customHeight="1">
      <c r="A98" s="15"/>
      <c r="B98" s="15"/>
      <c r="C98" s="15"/>
      <c r="D98" s="15" t="s">
        <v>115</v>
      </c>
      <c r="E98" s="15"/>
      <c r="F98" s="15"/>
      <c r="G98" s="15"/>
      <c r="H98" s="15">
        <v>0</v>
      </c>
      <c r="I98" s="15"/>
      <c r="J98" s="15"/>
      <c r="K98" s="15"/>
      <c r="L98" s="15"/>
      <c r="P98">
        <v>0</v>
      </c>
    </row>
    <row r="99" spans="1:16" ht="12.75" customHeight="1">
      <c r="A99" s="15"/>
      <c r="B99" s="15"/>
      <c r="C99" s="15"/>
      <c r="D99" s="15" t="s">
        <v>116</v>
      </c>
      <c r="E99" s="15"/>
      <c r="F99" s="15"/>
      <c r="G99" s="15"/>
      <c r="H99" s="15">
        <f>H96+H98</f>
      </c>
      <c r="I99" s="15"/>
      <c r="J99" s="15"/>
      <c r="K99" s="15"/>
      <c r="L99" s="15"/>
      <c r="P99">
        <f>P96+P98</f>
      </c>
    </row>
    <row r="101" spans="1:16" ht="12.75" customHeight="1">
      <c r="A101" s="15"/>
      <c r="B101" s="15"/>
      <c r="C101" s="15"/>
      <c r="D101" s="15" t="s">
        <v>116</v>
      </c>
      <c r="E101" s="15"/>
      <c r="F101" s="15"/>
      <c r="G101" s="15"/>
      <c r="H101" s="15">
        <f>H92+H99</f>
      </c>
      <c r="I101" s="15"/>
      <c r="J101" s="15"/>
      <c r="K101" s="15"/>
      <c r="L101" s="15"/>
      <c r="P101">
        <f>P92+P99</f>
      </c>
    </row>
  </sheetData>
  <sheetProtection formatColumns="0"/>
  <mergeCells count="9">
    <mergeCell ref="A8:A9"/>
    <mergeCell ref="B8:B9"/>
    <mergeCell ref="C8:C9"/>
    <mergeCell ref="D8:D9"/>
    <mergeCell ref="E8:E9"/>
    <mergeCell ref="F8:F9"/>
    <mergeCell ref="G8:H8"/>
    <mergeCell ref="I8:J8"/>
    <mergeCell ref="K8:L8"/>
  </mergeCells>
  <printOptions/>
  <pageMargins left="0.75" right="0.75" top="1" bottom="1" header="0.5" footer="0.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01"/>
  <sheetViews>
    <sheetView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6.7109375" style="0" customWidth="1"/>
    <col min="2" max="2" width="15.7109375" style="0" customWidth="1"/>
    <col min="3" max="3" width="18.7109375" style="0" customWidth="1"/>
    <col min="4" max="4" width="75.7109375" style="0" customWidth="1"/>
    <col min="5" max="5" width="9.7109375" style="0" customWidth="1"/>
    <col min="6" max="6" width="12.7109375" style="0" customWidth="1"/>
    <col min="7" max="12" width="14.7109375" style="0" customWidth="1"/>
    <col min="15" max="16" width="9.140625" style="0" hidden="1" customWidth="1"/>
  </cols>
  <sheetData>
    <row r="1" ht="12.75" customHeight="1">
      <c r="A1" s="5" t="s">
        <v>13</v>
      </c>
    </row>
    <row r="2" ht="12.75" customHeight="1">
      <c r="C2" s="1" t="s">
        <v>14</v>
      </c>
    </row>
    <row r="4" spans="1:5" ht="12.75" customHeight="1">
      <c r="A4" t="s">
        <v>15</v>
      </c>
      <c r="C4" s="5" t="s">
        <v>18</v>
      </c>
      <c r="D4" s="5" t="s">
        <v>19</v>
      </c>
      <c r="E4" s="5"/>
    </row>
    <row r="5" spans="1:5" ht="12.75" customHeight="1">
      <c r="A5" t="s">
        <v>16</v>
      </c>
      <c r="C5" s="5" t="s">
        <v>143</v>
      </c>
      <c r="D5" s="5" t="s">
        <v>143</v>
      </c>
      <c r="E5" s="5"/>
    </row>
    <row r="6" spans="1:5" ht="12.75" customHeight="1">
      <c r="A6" t="s">
        <v>17</v>
      </c>
      <c r="C6" s="5" t="s">
        <v>143</v>
      </c>
      <c r="D6" s="5" t="s">
        <v>143</v>
      </c>
      <c r="E6" s="5"/>
    </row>
    <row r="7" spans="3:5" ht="12.75" customHeight="1">
      <c r="C7" s="5"/>
      <c r="D7" s="5"/>
      <c r="E7" s="5"/>
    </row>
    <row r="8" spans="1:16" ht="12.75" customHeight="1">
      <c r="A8" s="4" t="s">
        <v>21</v>
      </c>
      <c r="B8" s="4" t="s">
        <v>23</v>
      </c>
      <c r="C8" s="4" t="s">
        <v>24</v>
      </c>
      <c r="D8" s="4" t="s">
        <v>25</v>
      </c>
      <c r="E8" s="4" t="s">
        <v>26</v>
      </c>
      <c r="F8" s="4" t="s">
        <v>27</v>
      </c>
      <c r="G8" s="4" t="s">
        <v>28</v>
      </c>
      <c r="H8" s="4"/>
      <c r="I8" s="4" t="s">
        <v>32</v>
      </c>
      <c r="J8" s="4"/>
      <c r="K8" s="4" t="s">
        <v>33</v>
      </c>
      <c r="L8" s="4"/>
      <c r="O8" t="s">
        <v>31</v>
      </c>
      <c r="P8" t="s">
        <v>11</v>
      </c>
    </row>
    <row r="9" spans="1:15" ht="28.5">
      <c r="A9" s="4"/>
      <c r="B9" s="4"/>
      <c r="C9" s="4"/>
      <c r="D9" s="4"/>
      <c r="E9" s="4"/>
      <c r="F9" s="4"/>
      <c r="G9" s="4" t="s">
        <v>29</v>
      </c>
      <c r="H9" s="4" t="s">
        <v>30</v>
      </c>
      <c r="I9" s="4" t="s">
        <v>29</v>
      </c>
      <c r="J9" s="4" t="s">
        <v>30</v>
      </c>
      <c r="K9" s="4" t="s">
        <v>29</v>
      </c>
      <c r="L9" s="4" t="s">
        <v>30</v>
      </c>
      <c r="O9" t="s">
        <v>11</v>
      </c>
    </row>
    <row r="10" spans="1:12" ht="14.25">
      <c r="A10" s="4" t="s">
        <v>22</v>
      </c>
      <c r="B10" s="4" t="s">
        <v>34</v>
      </c>
      <c r="C10" s="4" t="s">
        <v>35</v>
      </c>
      <c r="D10" s="4" t="s">
        <v>36</v>
      </c>
      <c r="E10" s="4" t="s">
        <v>37</v>
      </c>
      <c r="F10" s="4" t="s">
        <v>38</v>
      </c>
      <c r="G10" s="4" t="s">
        <v>39</v>
      </c>
      <c r="H10" s="4" t="s">
        <v>40</v>
      </c>
      <c r="I10" s="4">
        <v>10</v>
      </c>
      <c r="J10" s="4">
        <v>11</v>
      </c>
      <c r="K10" s="4">
        <v>12</v>
      </c>
      <c r="L10" s="4">
        <v>13</v>
      </c>
    </row>
    <row r="11" spans="1:9" ht="12.75" customHeight="1">
      <c r="A11" s="8"/>
      <c r="B11" s="8"/>
      <c r="C11" s="8" t="s">
        <v>42</v>
      </c>
      <c r="D11" s="8" t="s">
        <v>41</v>
      </c>
      <c r="E11" s="8"/>
      <c r="F11" s="10"/>
      <c r="G11" s="8"/>
      <c r="H11" s="10"/>
      <c r="I11" s="10"/>
    </row>
    <row r="12" spans="1:16" ht="12.75">
      <c r="A12" s="7">
        <v>1</v>
      </c>
      <c r="B12" s="7" t="s">
        <v>43</v>
      </c>
      <c r="C12" s="7" t="s">
        <v>44</v>
      </c>
      <c r="D12" s="7" t="s">
        <v>45</v>
      </c>
      <c r="E12" s="7" t="s">
        <v>46</v>
      </c>
      <c r="F12" s="9">
        <v>28.95</v>
      </c>
      <c r="G12" s="13"/>
      <c r="H12" s="12">
        <f>ROUND((G12*F12),2)</f>
      </c>
      <c r="I12" s="9">
        <v>0.04766</v>
      </c>
      <c r="J12" s="9">
        <f>F12*I12</f>
      </c>
      <c r="K12" s="9">
        <v>0</v>
      </c>
      <c r="L12" s="9">
        <f>F12*K12</f>
      </c>
      <c r="O12">
        <f>rekapitulace!H8</f>
      </c>
      <c r="P12">
        <f>ROUND(O12/100*H12,2)</f>
      </c>
    </row>
    <row r="13" ht="12.75">
      <c r="D13" s="14" t="s">
        <v>44</v>
      </c>
    </row>
    <row r="14" spans="1:16" ht="12.75">
      <c r="A14" s="7">
        <v>2</v>
      </c>
      <c r="B14" s="7" t="s">
        <v>47</v>
      </c>
      <c r="C14" s="7" t="s">
        <v>44</v>
      </c>
      <c r="D14" s="7" t="s">
        <v>48</v>
      </c>
      <c r="E14" s="7" t="s">
        <v>49</v>
      </c>
      <c r="F14" s="9">
        <v>42.5</v>
      </c>
      <c r="G14" s="13"/>
      <c r="H14" s="12">
        <f>ROUND((G14*F14),2)</f>
      </c>
      <c r="I14" s="9">
        <v>0.00431</v>
      </c>
      <c r="J14" s="9">
        <f>F14*I14</f>
      </c>
      <c r="K14" s="9">
        <v>0</v>
      </c>
      <c r="L14" s="9">
        <f>F14*K14</f>
      </c>
      <c r="O14">
        <f>rekapitulace!H8</f>
      </c>
      <c r="P14">
        <f>ROUND(O14/100*H14,2)</f>
      </c>
    </row>
    <row r="15" ht="12.75">
      <c r="D15" s="14" t="s">
        <v>44</v>
      </c>
    </row>
    <row r="16" spans="1:16" ht="12.75">
      <c r="A16" s="7">
        <v>3</v>
      </c>
      <c r="B16" s="7" t="s">
        <v>50</v>
      </c>
      <c r="C16" s="7" t="s">
        <v>44</v>
      </c>
      <c r="D16" s="7" t="s">
        <v>51</v>
      </c>
      <c r="E16" s="7" t="s">
        <v>46</v>
      </c>
      <c r="F16" s="9">
        <v>22</v>
      </c>
      <c r="G16" s="13"/>
      <c r="H16" s="12">
        <f>ROUND((G16*F16),2)</f>
      </c>
      <c r="I16" s="9">
        <v>4E-05</v>
      </c>
      <c r="J16" s="9">
        <f>F16*I16</f>
      </c>
      <c r="K16" s="9">
        <v>0</v>
      </c>
      <c r="L16" s="9">
        <f>F16*K16</f>
      </c>
      <c r="O16">
        <f>rekapitulace!H8</f>
      </c>
      <c r="P16">
        <f>ROUND(O16/100*H16,2)</f>
      </c>
    </row>
    <row r="17" ht="12.75">
      <c r="D17" s="14" t="s">
        <v>44</v>
      </c>
    </row>
    <row r="18" spans="1:16" ht="12.75" customHeight="1">
      <c r="A18" s="15"/>
      <c r="B18" s="15"/>
      <c r="C18" s="15" t="s">
        <v>42</v>
      </c>
      <c r="D18" s="15" t="s">
        <v>41</v>
      </c>
      <c r="E18" s="15"/>
      <c r="F18" s="15"/>
      <c r="G18" s="15"/>
      <c r="H18" s="15">
        <f>SUM(H12:H17)</f>
      </c>
      <c r="I18" s="15"/>
      <c r="J18" s="15"/>
      <c r="K18" s="15"/>
      <c r="L18" s="15"/>
      <c r="P18">
        <f>SUM(P12:P17)</f>
      </c>
    </row>
    <row r="20" spans="1:9" ht="12.75" customHeight="1">
      <c r="A20" s="8"/>
      <c r="B20" s="8"/>
      <c r="C20" s="8" t="s">
        <v>53</v>
      </c>
      <c r="D20" s="8" t="s">
        <v>52</v>
      </c>
      <c r="E20" s="8"/>
      <c r="F20" s="10"/>
      <c r="G20" s="8"/>
      <c r="H20" s="10"/>
      <c r="I20" s="10"/>
    </row>
    <row r="21" spans="1:16" ht="12.75">
      <c r="A21" s="7">
        <v>4</v>
      </c>
      <c r="B21" s="7" t="s">
        <v>54</v>
      </c>
      <c r="C21" s="7" t="s">
        <v>44</v>
      </c>
      <c r="D21" s="7" t="s">
        <v>55</v>
      </c>
      <c r="E21" s="7" t="s">
        <v>46</v>
      </c>
      <c r="F21" s="9">
        <v>10.625</v>
      </c>
      <c r="G21" s="13"/>
      <c r="H21" s="12">
        <f>ROUND((G21*F21),2)</f>
      </c>
      <c r="I21" s="9">
        <v>0.04817</v>
      </c>
      <c r="J21" s="9">
        <f>F21*I21</f>
      </c>
      <c r="K21" s="9">
        <v>0</v>
      </c>
      <c r="L21" s="9">
        <f>F21*K21</f>
      </c>
      <c r="O21">
        <f>rekapitulace!H8</f>
      </c>
      <c r="P21">
        <f>ROUND(O21/100*H21,2)</f>
      </c>
    </row>
    <row r="22" ht="12.75">
      <c r="D22" s="14" t="s">
        <v>44</v>
      </c>
    </row>
    <row r="23" spans="1:16" ht="12.75" customHeight="1">
      <c r="A23" s="15"/>
      <c r="B23" s="15"/>
      <c r="C23" s="15" t="s">
        <v>53</v>
      </c>
      <c r="D23" s="15" t="s">
        <v>52</v>
      </c>
      <c r="E23" s="15"/>
      <c r="F23" s="15"/>
      <c r="G23" s="15"/>
      <c r="H23" s="15">
        <f>SUM(H21:H22)</f>
      </c>
      <c r="I23" s="15"/>
      <c r="J23" s="15"/>
      <c r="K23" s="15"/>
      <c r="L23" s="15"/>
      <c r="P23">
        <f>SUM(P21:P22)</f>
      </c>
    </row>
    <row r="25" spans="1:9" ht="12.75" customHeight="1">
      <c r="A25" s="8"/>
      <c r="B25" s="8"/>
      <c r="C25" s="8" t="s">
        <v>57</v>
      </c>
      <c r="D25" s="8" t="s">
        <v>56</v>
      </c>
      <c r="E25" s="8"/>
      <c r="F25" s="10"/>
      <c r="G25" s="8"/>
      <c r="H25" s="10"/>
      <c r="I25" s="10"/>
    </row>
    <row r="26" spans="1:16" ht="12.75">
      <c r="A26" s="7">
        <v>5</v>
      </c>
      <c r="B26" s="7" t="s">
        <v>122</v>
      </c>
      <c r="C26" s="7" t="s">
        <v>44</v>
      </c>
      <c r="D26" s="7" t="s">
        <v>123</v>
      </c>
      <c r="E26" s="7" t="s">
        <v>60</v>
      </c>
      <c r="F26" s="9">
        <v>5</v>
      </c>
      <c r="G26" s="13"/>
      <c r="H26" s="12">
        <f>ROUND((G26*F26),2)</f>
      </c>
      <c r="I26" s="9">
        <v>0.0907</v>
      </c>
      <c r="J26" s="9">
        <f>F26*I26</f>
      </c>
      <c r="K26" s="9">
        <v>0</v>
      </c>
      <c r="L26" s="9">
        <f>F26*K26</f>
      </c>
      <c r="O26">
        <f>rekapitulace!H8</f>
      </c>
      <c r="P26">
        <f>ROUND(O26/100*H26,2)</f>
      </c>
    </row>
    <row r="27" ht="12.75">
      <c r="D27" s="14" t="s">
        <v>44</v>
      </c>
    </row>
    <row r="28" spans="1:16" ht="12.75">
      <c r="A28" s="7">
        <v>6</v>
      </c>
      <c r="B28" s="7" t="s">
        <v>144</v>
      </c>
      <c r="C28" s="7" t="s">
        <v>44</v>
      </c>
      <c r="D28" s="7" t="s">
        <v>145</v>
      </c>
      <c r="E28" s="7" t="s">
        <v>63</v>
      </c>
      <c r="F28" s="9">
        <v>5</v>
      </c>
      <c r="G28" s="13"/>
      <c r="H28" s="12">
        <f>ROUND((G28*F28),2)</f>
      </c>
      <c r="I28" s="9">
        <v>0</v>
      </c>
      <c r="J28" s="9">
        <f>F28*I28</f>
      </c>
      <c r="K28" s="9">
        <v>0</v>
      </c>
      <c r="L28" s="9">
        <f>F28*K28</f>
      </c>
      <c r="O28">
        <f>rekapitulace!H8</f>
      </c>
      <c r="P28">
        <f>ROUND(O28/100*H28,2)</f>
      </c>
    </row>
    <row r="29" ht="409.5">
      <c r="D29" s="14" t="s">
        <v>126</v>
      </c>
    </row>
    <row r="30" spans="1:16" ht="12.75" customHeight="1">
      <c r="A30" s="15"/>
      <c r="B30" s="15"/>
      <c r="C30" s="15" t="s">
        <v>57</v>
      </c>
      <c r="D30" s="15" t="s">
        <v>56</v>
      </c>
      <c r="E30" s="15"/>
      <c r="F30" s="15"/>
      <c r="G30" s="15"/>
      <c r="H30" s="15">
        <f>SUM(H26:H29)</f>
      </c>
      <c r="I30" s="15"/>
      <c r="J30" s="15"/>
      <c r="K30" s="15"/>
      <c r="L30" s="15"/>
      <c r="P30">
        <f>SUM(P26:P29)</f>
      </c>
    </row>
    <row r="32" spans="1:9" ht="12.75" customHeight="1">
      <c r="A32" s="8"/>
      <c r="B32" s="8"/>
      <c r="C32" s="8" t="s">
        <v>128</v>
      </c>
      <c r="D32" s="8" t="s">
        <v>127</v>
      </c>
      <c r="E32" s="8"/>
      <c r="F32" s="10"/>
      <c r="G32" s="8"/>
      <c r="H32" s="10"/>
      <c r="I32" s="10"/>
    </row>
    <row r="33" spans="1:16" ht="12.75">
      <c r="A33" s="7">
        <v>19</v>
      </c>
      <c r="B33" s="7" t="s">
        <v>129</v>
      </c>
      <c r="C33" s="7" t="s">
        <v>44</v>
      </c>
      <c r="D33" s="7" t="s">
        <v>130</v>
      </c>
      <c r="E33" s="7" t="s">
        <v>49</v>
      </c>
      <c r="F33" s="9">
        <v>8.25</v>
      </c>
      <c r="G33" s="13"/>
      <c r="H33" s="12">
        <f>ROUND((G33*F33),2)</f>
      </c>
      <c r="I33" s="9">
        <v>0.00226</v>
      </c>
      <c r="J33" s="9">
        <f>F33*I33</f>
      </c>
      <c r="K33" s="9">
        <v>0</v>
      </c>
      <c r="L33" s="9">
        <f>F33*K33</f>
      </c>
      <c r="O33">
        <f>rekapitulace!H8</f>
      </c>
      <c r="P33">
        <f>ROUND(O33/100*H33,2)</f>
      </c>
    </row>
    <row r="34" ht="12.75">
      <c r="D34" s="14" t="s">
        <v>44</v>
      </c>
    </row>
    <row r="35" spans="1:16" ht="12.75">
      <c r="A35" s="7">
        <v>20</v>
      </c>
      <c r="B35" s="7" t="s">
        <v>131</v>
      </c>
      <c r="C35" s="7" t="s">
        <v>44</v>
      </c>
      <c r="D35" s="7" t="s">
        <v>132</v>
      </c>
      <c r="E35" s="7" t="s">
        <v>69</v>
      </c>
      <c r="F35" s="9">
        <v>0.019</v>
      </c>
      <c r="G35" s="13"/>
      <c r="H35" s="12">
        <f>ROUND((G35*F35),2)</f>
      </c>
      <c r="I35" s="9">
        <v>0</v>
      </c>
      <c r="J35" s="9">
        <f>F35*I35</f>
      </c>
      <c r="K35" s="9">
        <v>0</v>
      </c>
      <c r="L35" s="9">
        <f>F35*K35</f>
      </c>
      <c r="O35">
        <f>rekapitulace!H8</f>
      </c>
      <c r="P35">
        <f>ROUND(O35/100*H35,2)</f>
      </c>
    </row>
    <row r="36" ht="12.75">
      <c r="D36" s="14" t="s">
        <v>44</v>
      </c>
    </row>
    <row r="37" spans="1:16" ht="12.75" customHeight="1">
      <c r="A37" s="15"/>
      <c r="B37" s="15"/>
      <c r="C37" s="15" t="s">
        <v>128</v>
      </c>
      <c r="D37" s="15" t="s">
        <v>127</v>
      </c>
      <c r="E37" s="15"/>
      <c r="F37" s="15"/>
      <c r="G37" s="15"/>
      <c r="H37" s="15">
        <f>SUM(H33:H36)</f>
      </c>
      <c r="I37" s="15"/>
      <c r="J37" s="15"/>
      <c r="K37" s="15"/>
      <c r="L37" s="15"/>
      <c r="P37">
        <f>SUM(P33:P36)</f>
      </c>
    </row>
    <row r="39" spans="1:9" ht="12.75" customHeight="1">
      <c r="A39" s="8"/>
      <c r="B39" s="8"/>
      <c r="C39" s="8" t="s">
        <v>66</v>
      </c>
      <c r="D39" s="8" t="s">
        <v>65</v>
      </c>
      <c r="E39" s="8"/>
      <c r="F39" s="10"/>
      <c r="G39" s="8"/>
      <c r="H39" s="10"/>
      <c r="I39" s="10"/>
    </row>
    <row r="40" spans="1:16" ht="12.75">
      <c r="A40" s="7">
        <v>21</v>
      </c>
      <c r="B40" s="7" t="s">
        <v>133</v>
      </c>
      <c r="C40" s="7" t="s">
        <v>44</v>
      </c>
      <c r="D40" s="7" t="s">
        <v>134</v>
      </c>
      <c r="E40" s="7" t="s">
        <v>46</v>
      </c>
      <c r="F40" s="9">
        <v>2.475</v>
      </c>
      <c r="G40" s="13"/>
      <c r="H40" s="12">
        <f>ROUND((G40*F40),2)</f>
      </c>
      <c r="I40" s="9">
        <v>0</v>
      </c>
      <c r="J40" s="9">
        <f>F40*I40</f>
      </c>
      <c r="K40" s="9">
        <v>0</v>
      </c>
      <c r="L40" s="9">
        <f>F40*K40</f>
      </c>
      <c r="O40">
        <f>rekapitulace!H8</f>
      </c>
      <c r="P40">
        <f>ROUND(O40/100*H40,2)</f>
      </c>
    </row>
    <row r="41" ht="12.75">
      <c r="D41" s="14" t="s">
        <v>44</v>
      </c>
    </row>
    <row r="42" spans="1:16" ht="12.75">
      <c r="A42" s="7">
        <v>22</v>
      </c>
      <c r="B42" s="7" t="s">
        <v>135</v>
      </c>
      <c r="C42" s="7" t="s">
        <v>44</v>
      </c>
      <c r="D42" s="7" t="s">
        <v>136</v>
      </c>
      <c r="E42" s="7" t="s">
        <v>49</v>
      </c>
      <c r="F42" s="9">
        <v>8.25</v>
      </c>
      <c r="G42" s="13"/>
      <c r="H42" s="12">
        <f>ROUND((G42*F42),2)</f>
      </c>
      <c r="I42" s="9">
        <v>0.00506</v>
      </c>
      <c r="J42" s="9">
        <f>F42*I42</f>
      </c>
      <c r="K42" s="9">
        <v>0</v>
      </c>
      <c r="L42" s="9">
        <f>F42*K42</f>
      </c>
      <c r="O42">
        <f>rekapitulace!H8</f>
      </c>
      <c r="P42">
        <f>ROUND(O42/100*H42,2)</f>
      </c>
    </row>
    <row r="43" ht="12.75">
      <c r="D43" s="14" t="s">
        <v>44</v>
      </c>
    </row>
    <row r="44" spans="1:16" ht="12.75">
      <c r="A44" s="7">
        <v>23</v>
      </c>
      <c r="B44" s="7" t="s">
        <v>67</v>
      </c>
      <c r="C44" s="7" t="s">
        <v>44</v>
      </c>
      <c r="D44" s="7" t="s">
        <v>68</v>
      </c>
      <c r="E44" s="7" t="s">
        <v>69</v>
      </c>
      <c r="F44" s="9">
        <v>0.04</v>
      </c>
      <c r="G44" s="13"/>
      <c r="H44" s="12">
        <f>ROUND((G44*F44),2)</f>
      </c>
      <c r="I44" s="9">
        <v>0</v>
      </c>
      <c r="J44" s="9">
        <f>F44*I44</f>
      </c>
      <c r="K44" s="9">
        <v>0</v>
      </c>
      <c r="L44" s="9">
        <f>F44*K44</f>
      </c>
      <c r="O44">
        <f>rekapitulace!H8</f>
      </c>
      <c r="P44">
        <f>ROUND(O44/100*H44,2)</f>
      </c>
    </row>
    <row r="45" ht="12.75">
      <c r="D45" s="14" t="s">
        <v>44</v>
      </c>
    </row>
    <row r="46" spans="1:16" ht="12.75" customHeight="1">
      <c r="A46" s="15"/>
      <c r="B46" s="15"/>
      <c r="C46" s="15" t="s">
        <v>66</v>
      </c>
      <c r="D46" s="15" t="s">
        <v>65</v>
      </c>
      <c r="E46" s="15"/>
      <c r="F46" s="15"/>
      <c r="G46" s="15"/>
      <c r="H46" s="15">
        <f>SUM(H40:H45)</f>
      </c>
      <c r="I46" s="15"/>
      <c r="J46" s="15"/>
      <c r="K46" s="15"/>
      <c r="L46" s="15"/>
      <c r="P46">
        <f>SUM(P40:P45)</f>
      </c>
    </row>
    <row r="48" spans="1:9" ht="12.75" customHeight="1">
      <c r="A48" s="8"/>
      <c r="B48" s="8"/>
      <c r="C48" s="8" t="s">
        <v>73</v>
      </c>
      <c r="D48" s="8" t="s">
        <v>72</v>
      </c>
      <c r="E48" s="8"/>
      <c r="F48" s="10"/>
      <c r="G48" s="8"/>
      <c r="H48" s="10"/>
      <c r="I48" s="10"/>
    </row>
    <row r="49" spans="1:16" ht="12.75">
      <c r="A49" s="7">
        <v>24</v>
      </c>
      <c r="B49" s="7" t="s">
        <v>74</v>
      </c>
      <c r="C49" s="7" t="s">
        <v>44</v>
      </c>
      <c r="D49" s="7" t="s">
        <v>75</v>
      </c>
      <c r="E49" s="7" t="s">
        <v>46</v>
      </c>
      <c r="F49" s="9">
        <v>34.74</v>
      </c>
      <c r="G49" s="13"/>
      <c r="H49" s="12">
        <f>ROUND((G49*F49),2)</f>
      </c>
      <c r="I49" s="9">
        <v>0.00016</v>
      </c>
      <c r="J49" s="9">
        <f>F49*I49</f>
      </c>
      <c r="K49" s="9">
        <v>0</v>
      </c>
      <c r="L49" s="9">
        <f>F49*K49</f>
      </c>
      <c r="O49">
        <f>rekapitulace!H8</f>
      </c>
      <c r="P49">
        <f>ROUND(O49/100*H49,2)</f>
      </c>
    </row>
    <row r="50" ht="12.75">
      <c r="D50" s="14" t="s">
        <v>44</v>
      </c>
    </row>
    <row r="51" spans="1:16" ht="12.75" customHeight="1">
      <c r="A51" s="15"/>
      <c r="B51" s="15"/>
      <c r="C51" s="15" t="s">
        <v>73</v>
      </c>
      <c r="D51" s="15" t="s">
        <v>72</v>
      </c>
      <c r="E51" s="15"/>
      <c r="F51" s="15"/>
      <c r="G51" s="15"/>
      <c r="H51" s="15">
        <f>SUM(H49:H50)</f>
      </c>
      <c r="I51" s="15"/>
      <c r="J51" s="15"/>
      <c r="K51" s="15"/>
      <c r="L51" s="15"/>
      <c r="P51">
        <f>SUM(P49:P50)</f>
      </c>
    </row>
    <row r="53" spans="1:9" ht="12.75" customHeight="1">
      <c r="A53" s="8"/>
      <c r="B53" s="8"/>
      <c r="C53" s="8" t="s">
        <v>77</v>
      </c>
      <c r="D53" s="8" t="s">
        <v>76</v>
      </c>
      <c r="E53" s="8"/>
      <c r="F53" s="10"/>
      <c r="G53" s="8"/>
      <c r="H53" s="10"/>
      <c r="I53" s="10"/>
    </row>
    <row r="54" spans="1:16" ht="12.75">
      <c r="A54" s="7">
        <v>7</v>
      </c>
      <c r="B54" s="7" t="s">
        <v>137</v>
      </c>
      <c r="C54" s="7" t="s">
        <v>44</v>
      </c>
      <c r="D54" s="7" t="s">
        <v>138</v>
      </c>
      <c r="E54" s="7" t="s">
        <v>46</v>
      </c>
      <c r="F54" s="9">
        <v>10</v>
      </c>
      <c r="G54" s="13"/>
      <c r="H54" s="12">
        <f>ROUND((G54*F54),2)</f>
      </c>
      <c r="I54" s="9">
        <v>0.00158</v>
      </c>
      <c r="J54" s="9">
        <f>F54*I54</f>
      </c>
      <c r="K54" s="9">
        <v>0</v>
      </c>
      <c r="L54" s="9">
        <f>F54*K54</f>
      </c>
      <c r="O54">
        <f>rekapitulace!H8</f>
      </c>
      <c r="P54">
        <f>ROUND(O54/100*H54,2)</f>
      </c>
    </row>
    <row r="55" ht="12.75">
      <c r="D55" s="14" t="s">
        <v>44</v>
      </c>
    </row>
    <row r="56" spans="1:16" ht="12.75" customHeight="1">
      <c r="A56" s="15"/>
      <c r="B56" s="15"/>
      <c r="C56" s="15" t="s">
        <v>77</v>
      </c>
      <c r="D56" s="15" t="s">
        <v>76</v>
      </c>
      <c r="E56" s="15"/>
      <c r="F56" s="15"/>
      <c r="G56" s="15"/>
      <c r="H56" s="15">
        <f>SUM(H54:H55)</f>
      </c>
      <c r="I56" s="15"/>
      <c r="J56" s="15"/>
      <c r="K56" s="15"/>
      <c r="L56" s="15"/>
      <c r="P56">
        <f>SUM(P54:P55)</f>
      </c>
    </row>
    <row r="58" spans="1:9" ht="12.75" customHeight="1">
      <c r="A58" s="8"/>
      <c r="B58" s="8"/>
      <c r="C58" s="8" t="s">
        <v>81</v>
      </c>
      <c r="D58" s="8" t="s">
        <v>80</v>
      </c>
      <c r="E58" s="8"/>
      <c r="F58" s="10"/>
      <c r="G58" s="8"/>
      <c r="H58" s="10"/>
      <c r="I58" s="10"/>
    </row>
    <row r="59" spans="1:16" ht="12.75">
      <c r="A59" s="7">
        <v>8</v>
      </c>
      <c r="B59" s="7" t="s">
        <v>82</v>
      </c>
      <c r="C59" s="7" t="s">
        <v>44</v>
      </c>
      <c r="D59" s="7" t="s">
        <v>83</v>
      </c>
      <c r="E59" s="7" t="s">
        <v>46</v>
      </c>
      <c r="F59" s="9">
        <v>50</v>
      </c>
      <c r="G59" s="13"/>
      <c r="H59" s="12">
        <f>ROUND((G59*F59),2)</f>
      </c>
      <c r="I59" s="9">
        <v>0</v>
      </c>
      <c r="J59" s="9">
        <f>F59*I59</f>
      </c>
      <c r="K59" s="9">
        <v>0</v>
      </c>
      <c r="L59" s="9">
        <f>F59*K59</f>
      </c>
      <c r="O59">
        <f>rekapitulace!H8</f>
      </c>
      <c r="P59">
        <f>ROUND(O59/100*H59,2)</f>
      </c>
    </row>
    <row r="60" ht="12.75">
      <c r="D60" s="14" t="s">
        <v>44</v>
      </c>
    </row>
    <row r="61" spans="1:16" ht="12.75" customHeight="1">
      <c r="A61" s="15"/>
      <c r="B61" s="15"/>
      <c r="C61" s="15" t="s">
        <v>81</v>
      </c>
      <c r="D61" s="15" t="s">
        <v>80</v>
      </c>
      <c r="E61" s="15"/>
      <c r="F61" s="15"/>
      <c r="G61" s="15"/>
      <c r="H61" s="15">
        <f>SUM(H59:H60)</f>
      </c>
      <c r="I61" s="15"/>
      <c r="J61" s="15"/>
      <c r="K61" s="15"/>
      <c r="L61" s="15"/>
      <c r="P61">
        <f>SUM(P59:P60)</f>
      </c>
    </row>
    <row r="63" spans="1:9" ht="12.75" customHeight="1">
      <c r="A63" s="8"/>
      <c r="B63" s="8"/>
      <c r="C63" s="8" t="s">
        <v>85</v>
      </c>
      <c r="D63" s="8" t="s">
        <v>84</v>
      </c>
      <c r="E63" s="8"/>
      <c r="F63" s="10"/>
      <c r="G63" s="8"/>
      <c r="H63" s="10"/>
      <c r="I63" s="10"/>
    </row>
    <row r="64" spans="1:16" ht="12.75">
      <c r="A64" s="7">
        <v>9</v>
      </c>
      <c r="B64" s="7" t="s">
        <v>139</v>
      </c>
      <c r="C64" s="7" t="s">
        <v>44</v>
      </c>
      <c r="D64" s="7" t="s">
        <v>140</v>
      </c>
      <c r="E64" s="7" t="s">
        <v>46</v>
      </c>
      <c r="F64" s="9">
        <v>22</v>
      </c>
      <c r="G64" s="13"/>
      <c r="H64" s="12">
        <f>ROUND((G64*F64),2)</f>
      </c>
      <c r="I64" s="9">
        <v>0.00082</v>
      </c>
      <c r="J64" s="9">
        <f>F64*I64</f>
      </c>
      <c r="K64" s="9">
        <v>0</v>
      </c>
      <c r="L64" s="9">
        <f>F64*K64</f>
      </c>
      <c r="O64">
        <f>rekapitulace!H8</f>
      </c>
      <c r="P64">
        <f>ROUND(O64/100*H64,2)</f>
      </c>
    </row>
    <row r="65" ht="12.75">
      <c r="D65" s="14" t="s">
        <v>44</v>
      </c>
    </row>
    <row r="66" spans="1:16" ht="12.75">
      <c r="A66" s="7">
        <v>10</v>
      </c>
      <c r="B66" s="7" t="s">
        <v>141</v>
      </c>
      <c r="C66" s="7" t="s">
        <v>44</v>
      </c>
      <c r="D66" s="7" t="s">
        <v>142</v>
      </c>
      <c r="E66" s="7" t="s">
        <v>60</v>
      </c>
      <c r="F66" s="9">
        <v>20</v>
      </c>
      <c r="G66" s="13"/>
      <c r="H66" s="12">
        <f>ROUND((G66*F66),2)</f>
      </c>
      <c r="I66" s="9">
        <v>0</v>
      </c>
      <c r="J66" s="9">
        <f>F66*I66</f>
      </c>
      <c r="K66" s="9">
        <v>0</v>
      </c>
      <c r="L66" s="9">
        <f>F66*K66</f>
      </c>
      <c r="O66">
        <f>rekapitulace!H8</f>
      </c>
      <c r="P66">
        <f>ROUND(O66/100*H66,2)</f>
      </c>
    </row>
    <row r="67" ht="12.75">
      <c r="D67" s="14" t="s">
        <v>44</v>
      </c>
    </row>
    <row r="68" spans="1:16" ht="12.75" customHeight="1">
      <c r="A68" s="15"/>
      <c r="B68" s="15"/>
      <c r="C68" s="15" t="s">
        <v>85</v>
      </c>
      <c r="D68" s="15" t="s">
        <v>84</v>
      </c>
      <c r="E68" s="15"/>
      <c r="F68" s="15"/>
      <c r="G68" s="15"/>
      <c r="H68" s="15">
        <f>SUM(H64:H67)</f>
      </c>
      <c r="I68" s="15"/>
      <c r="J68" s="15"/>
      <c r="K68" s="15"/>
      <c r="L68" s="15"/>
      <c r="P68">
        <f>SUM(P64:P67)</f>
      </c>
    </row>
    <row r="70" spans="1:9" ht="12.75" customHeight="1">
      <c r="A70" s="8"/>
      <c r="B70" s="8"/>
      <c r="C70" s="8" t="s">
        <v>91</v>
      </c>
      <c r="D70" s="8" t="s">
        <v>90</v>
      </c>
      <c r="E70" s="8"/>
      <c r="F70" s="10"/>
      <c r="G70" s="8"/>
      <c r="H70" s="10"/>
      <c r="I70" s="10"/>
    </row>
    <row r="71" spans="1:16" ht="12.75">
      <c r="A71" s="7">
        <v>11</v>
      </c>
      <c r="B71" s="7" t="s">
        <v>92</v>
      </c>
      <c r="C71" s="7" t="s">
        <v>44</v>
      </c>
      <c r="D71" s="7" t="s">
        <v>93</v>
      </c>
      <c r="E71" s="7" t="s">
        <v>46</v>
      </c>
      <c r="F71" s="9">
        <v>28.95</v>
      </c>
      <c r="G71" s="13"/>
      <c r="H71" s="12">
        <f>ROUND((G71*F71),2)</f>
      </c>
      <c r="I71" s="9">
        <v>0</v>
      </c>
      <c r="J71" s="9">
        <f>F71*I71</f>
      </c>
      <c r="K71" s="9">
        <v>0</v>
      </c>
      <c r="L71" s="9">
        <f>F71*K71</f>
      </c>
      <c r="O71">
        <f>rekapitulace!H8</f>
      </c>
      <c r="P71">
        <f>ROUND(O71/100*H71,2)</f>
      </c>
    </row>
    <row r="72" ht="12.75">
      <c r="D72" s="14" t="s">
        <v>44</v>
      </c>
    </row>
    <row r="73" spans="1:16" ht="12.75">
      <c r="A73" s="7">
        <v>12</v>
      </c>
      <c r="B73" s="7" t="s">
        <v>94</v>
      </c>
      <c r="C73" s="7" t="s">
        <v>44</v>
      </c>
      <c r="D73" s="7" t="s">
        <v>95</v>
      </c>
      <c r="E73" s="7" t="s">
        <v>69</v>
      </c>
      <c r="F73" s="9">
        <v>1.66</v>
      </c>
      <c r="G73" s="13"/>
      <c r="H73" s="12">
        <f>ROUND((G73*F73),2)</f>
      </c>
      <c r="I73" s="9">
        <v>0</v>
      </c>
      <c r="J73" s="9">
        <f>F73*I73</f>
      </c>
      <c r="K73" s="9">
        <v>0</v>
      </c>
      <c r="L73" s="9">
        <f>F73*K73</f>
      </c>
      <c r="O73">
        <f>rekapitulace!H8</f>
      </c>
      <c r="P73">
        <f>ROUND(O73/100*H73,2)</f>
      </c>
    </row>
    <row r="74" ht="12.75">
      <c r="D74" s="14" t="s">
        <v>44</v>
      </c>
    </row>
    <row r="75" spans="1:16" ht="12.75">
      <c r="A75" s="7">
        <v>13</v>
      </c>
      <c r="B75" s="7" t="s">
        <v>96</v>
      </c>
      <c r="C75" s="7" t="s">
        <v>44</v>
      </c>
      <c r="D75" s="7" t="s">
        <v>97</v>
      </c>
      <c r="E75" s="7" t="s">
        <v>69</v>
      </c>
      <c r="F75" s="9">
        <v>1.66</v>
      </c>
      <c r="G75" s="13"/>
      <c r="H75" s="12">
        <f>ROUND((G75*F75),2)</f>
      </c>
      <c r="I75" s="9">
        <v>0</v>
      </c>
      <c r="J75" s="9">
        <f>F75*I75</f>
      </c>
      <c r="K75" s="9">
        <v>0</v>
      </c>
      <c r="L75" s="9">
        <f>F75*K75</f>
      </c>
      <c r="O75">
        <f>rekapitulace!H8</f>
      </c>
      <c r="P75">
        <f>ROUND(O75/100*H75,2)</f>
      </c>
    </row>
    <row r="76" ht="12.75">
      <c r="D76" s="14" t="s">
        <v>44</v>
      </c>
    </row>
    <row r="77" spans="1:16" ht="12.75">
      <c r="A77" s="7">
        <v>14</v>
      </c>
      <c r="B77" s="7" t="s">
        <v>98</v>
      </c>
      <c r="C77" s="7" t="s">
        <v>44</v>
      </c>
      <c r="D77" s="7" t="s">
        <v>99</v>
      </c>
      <c r="E77" s="7" t="s">
        <v>69</v>
      </c>
      <c r="F77" s="9">
        <v>14.936</v>
      </c>
      <c r="G77" s="13"/>
      <c r="H77" s="12">
        <f>ROUND((G77*F77),2)</f>
      </c>
      <c r="I77" s="9">
        <v>0</v>
      </c>
      <c r="J77" s="9">
        <f>F77*I77</f>
      </c>
      <c r="K77" s="9">
        <v>0</v>
      </c>
      <c r="L77" s="9">
        <f>F77*K77</f>
      </c>
      <c r="O77">
        <f>rekapitulace!H8</f>
      </c>
      <c r="P77">
        <f>ROUND(O77/100*H77,2)</f>
      </c>
    </row>
    <row r="78" ht="12.75">
      <c r="D78" s="14" t="s">
        <v>44</v>
      </c>
    </row>
    <row r="79" spans="1:16" ht="12.75">
      <c r="A79" s="7">
        <v>15</v>
      </c>
      <c r="B79" s="7" t="s">
        <v>100</v>
      </c>
      <c r="C79" s="7" t="s">
        <v>44</v>
      </c>
      <c r="D79" s="7" t="s">
        <v>101</v>
      </c>
      <c r="E79" s="7" t="s">
        <v>69</v>
      </c>
      <c r="F79" s="9">
        <v>1.66</v>
      </c>
      <c r="G79" s="13"/>
      <c r="H79" s="12">
        <f>ROUND((G79*F79),2)</f>
      </c>
      <c r="I79" s="9">
        <v>0</v>
      </c>
      <c r="J79" s="9">
        <f>F79*I79</f>
      </c>
      <c r="K79" s="9">
        <v>0</v>
      </c>
      <c r="L79" s="9">
        <f>F79*K79</f>
      </c>
      <c r="O79">
        <f>rekapitulace!H8</f>
      </c>
      <c r="P79">
        <f>ROUND(O79/100*H79,2)</f>
      </c>
    </row>
    <row r="80" ht="12.75">
      <c r="D80" s="14" t="s">
        <v>44</v>
      </c>
    </row>
    <row r="81" spans="1:16" ht="12.75">
      <c r="A81" s="7">
        <v>16</v>
      </c>
      <c r="B81" s="7" t="s">
        <v>102</v>
      </c>
      <c r="C81" s="7" t="s">
        <v>44</v>
      </c>
      <c r="D81" s="7" t="s">
        <v>103</v>
      </c>
      <c r="E81" s="7" t="s">
        <v>69</v>
      </c>
      <c r="F81" s="9">
        <v>8.298</v>
      </c>
      <c r="G81" s="13"/>
      <c r="H81" s="12">
        <f>ROUND((G81*F81),2)</f>
      </c>
      <c r="I81" s="9">
        <v>0</v>
      </c>
      <c r="J81" s="9">
        <f>F81*I81</f>
      </c>
      <c r="K81" s="9">
        <v>0</v>
      </c>
      <c r="L81" s="9">
        <f>F81*K81</f>
      </c>
      <c r="O81">
        <f>rekapitulace!H8</f>
      </c>
      <c r="P81">
        <f>ROUND(O81/100*H81,2)</f>
      </c>
    </row>
    <row r="82" ht="12.75">
      <c r="D82" s="14" t="s">
        <v>44</v>
      </c>
    </row>
    <row r="83" spans="1:16" ht="12.75">
      <c r="A83" s="7">
        <v>17</v>
      </c>
      <c r="B83" s="7" t="s">
        <v>104</v>
      </c>
      <c r="C83" s="7" t="s">
        <v>44</v>
      </c>
      <c r="D83" s="7" t="s">
        <v>105</v>
      </c>
      <c r="E83" s="7" t="s">
        <v>69</v>
      </c>
      <c r="F83" s="9">
        <v>1.66</v>
      </c>
      <c r="G83" s="13"/>
      <c r="H83" s="12">
        <f>ROUND((G83*F83),2)</f>
      </c>
      <c r="I83" s="9">
        <v>0</v>
      </c>
      <c r="J83" s="9">
        <f>F83*I83</f>
      </c>
      <c r="K83" s="9">
        <v>0</v>
      </c>
      <c r="L83" s="9">
        <f>F83*K83</f>
      </c>
      <c r="O83">
        <f>rekapitulace!H8</f>
      </c>
      <c r="P83">
        <f>ROUND(O83/100*H83,2)</f>
      </c>
    </row>
    <row r="84" ht="12.75">
      <c r="D84" s="14" t="s">
        <v>44</v>
      </c>
    </row>
    <row r="85" spans="1:16" ht="12.75" customHeight="1">
      <c r="A85" s="15"/>
      <c r="B85" s="15"/>
      <c r="C85" s="15" t="s">
        <v>91</v>
      </c>
      <c r="D85" s="15" t="s">
        <v>90</v>
      </c>
      <c r="E85" s="15"/>
      <c r="F85" s="15"/>
      <c r="G85" s="15"/>
      <c r="H85" s="15">
        <f>SUM(H71:H84)</f>
      </c>
      <c r="I85" s="15"/>
      <c r="J85" s="15"/>
      <c r="K85" s="15"/>
      <c r="L85" s="15"/>
      <c r="P85">
        <f>SUM(P71:P84)</f>
      </c>
    </row>
    <row r="87" spans="1:9" ht="12.75" customHeight="1">
      <c r="A87" s="8"/>
      <c r="B87" s="8"/>
      <c r="C87" s="8" t="s">
        <v>107</v>
      </c>
      <c r="D87" s="8" t="s">
        <v>106</v>
      </c>
      <c r="E87" s="8"/>
      <c r="F87" s="10"/>
      <c r="G87" s="8"/>
      <c r="H87" s="10"/>
      <c r="I87" s="10"/>
    </row>
    <row r="88" spans="1:16" ht="12.75">
      <c r="A88" s="7">
        <v>18</v>
      </c>
      <c r="B88" s="7" t="s">
        <v>108</v>
      </c>
      <c r="C88" s="7" t="s">
        <v>44</v>
      </c>
      <c r="D88" s="7" t="s">
        <v>109</v>
      </c>
      <c r="E88" s="7" t="s">
        <v>69</v>
      </c>
      <c r="F88" s="9">
        <v>2.563</v>
      </c>
      <c r="G88" s="13"/>
      <c r="H88" s="12">
        <f>ROUND((G88*F88),2)</f>
      </c>
      <c r="I88" s="9">
        <v>0</v>
      </c>
      <c r="J88" s="9">
        <f>F88*I88</f>
      </c>
      <c r="K88" s="9">
        <v>0</v>
      </c>
      <c r="L88" s="9">
        <f>F88*K88</f>
      </c>
      <c r="O88">
        <f>rekapitulace!H8</f>
      </c>
      <c r="P88">
        <f>ROUND(O88/100*H88,2)</f>
      </c>
    </row>
    <row r="89" ht="12.75">
      <c r="D89" s="14" t="s">
        <v>44</v>
      </c>
    </row>
    <row r="90" spans="1:16" ht="12.75" customHeight="1">
      <c r="A90" s="15"/>
      <c r="B90" s="15"/>
      <c r="C90" s="15" t="s">
        <v>107</v>
      </c>
      <c r="D90" s="15" t="s">
        <v>106</v>
      </c>
      <c r="E90" s="15"/>
      <c r="F90" s="15"/>
      <c r="G90" s="15"/>
      <c r="H90" s="15">
        <f>SUM(H88:H89)</f>
      </c>
      <c r="I90" s="15"/>
      <c r="J90" s="15"/>
      <c r="K90" s="15"/>
      <c r="L90" s="15"/>
      <c r="P90">
        <f>SUM(P88:P89)</f>
      </c>
    </row>
    <row r="92" spans="1:16" ht="12.75" customHeight="1">
      <c r="A92" s="15"/>
      <c r="B92" s="15"/>
      <c r="C92" s="15"/>
      <c r="D92" s="15" t="s">
        <v>110</v>
      </c>
      <c r="E92" s="15"/>
      <c r="F92" s="15"/>
      <c r="G92" s="15"/>
      <c r="H92" s="15">
        <f>+H18+H23+H30+H37+H46+H51+H56+H61+H68+H85+H90</f>
      </c>
      <c r="I92" s="15"/>
      <c r="J92" s="15"/>
      <c r="K92" s="15"/>
      <c r="L92" s="15"/>
      <c r="P92">
        <f>+P18+P23+P30+P37+P46+P51+P56+P61+P68+P85+P90</f>
      </c>
    </row>
    <row r="94" spans="1:12" ht="12.75" customHeight="1">
      <c r="A94" s="15" t="s">
        <v>111</v>
      </c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</row>
    <row r="95" spans="1:12" ht="12.75" customHeight="1">
      <c r="A95" s="15"/>
      <c r="B95" s="15"/>
      <c r="C95" s="15"/>
      <c r="D95" s="15" t="s">
        <v>112</v>
      </c>
      <c r="E95" s="15"/>
      <c r="F95" s="15"/>
      <c r="G95" s="15"/>
      <c r="H95" s="15"/>
      <c r="I95" s="15"/>
      <c r="J95" s="15"/>
      <c r="K95" s="15"/>
      <c r="L95" s="15"/>
    </row>
    <row r="96" spans="1:16" ht="12.75" customHeight="1">
      <c r="A96" s="15"/>
      <c r="B96" s="15"/>
      <c r="C96" s="15"/>
      <c r="D96" s="15" t="s">
        <v>113</v>
      </c>
      <c r="E96" s="15"/>
      <c r="F96" s="15"/>
      <c r="G96" s="15"/>
      <c r="H96" s="15">
        <v>0</v>
      </c>
      <c r="I96" s="15"/>
      <c r="J96" s="15"/>
      <c r="K96" s="15"/>
      <c r="L96" s="15"/>
      <c r="P96">
        <v>0</v>
      </c>
    </row>
    <row r="97" spans="1:12" ht="12.75" customHeight="1">
      <c r="A97" s="15"/>
      <c r="B97" s="15"/>
      <c r="C97" s="15"/>
      <c r="D97" s="15" t="s">
        <v>114</v>
      </c>
      <c r="E97" s="15"/>
      <c r="F97" s="15"/>
      <c r="G97" s="15"/>
      <c r="H97" s="15"/>
      <c r="I97" s="15"/>
      <c r="J97" s="15"/>
      <c r="K97" s="15"/>
      <c r="L97" s="15"/>
    </row>
    <row r="98" spans="1:16" ht="12.75" customHeight="1">
      <c r="A98" s="15"/>
      <c r="B98" s="15"/>
      <c r="C98" s="15"/>
      <c r="D98" s="15" t="s">
        <v>115</v>
      </c>
      <c r="E98" s="15"/>
      <c r="F98" s="15"/>
      <c r="G98" s="15"/>
      <c r="H98" s="15">
        <v>0</v>
      </c>
      <c r="I98" s="15"/>
      <c r="J98" s="15"/>
      <c r="K98" s="15"/>
      <c r="L98" s="15"/>
      <c r="P98">
        <v>0</v>
      </c>
    </row>
    <row r="99" spans="1:16" ht="12.75" customHeight="1">
      <c r="A99" s="15"/>
      <c r="B99" s="15"/>
      <c r="C99" s="15"/>
      <c r="D99" s="15" t="s">
        <v>116</v>
      </c>
      <c r="E99" s="15"/>
      <c r="F99" s="15"/>
      <c r="G99" s="15"/>
      <c r="H99" s="15">
        <f>H96+H98</f>
      </c>
      <c r="I99" s="15"/>
      <c r="J99" s="15"/>
      <c r="K99" s="15"/>
      <c r="L99" s="15"/>
      <c r="P99">
        <f>P96+P98</f>
      </c>
    </row>
    <row r="101" spans="1:16" ht="12.75" customHeight="1">
      <c r="A101" s="15"/>
      <c r="B101" s="15"/>
      <c r="C101" s="15"/>
      <c r="D101" s="15" t="s">
        <v>116</v>
      </c>
      <c r="E101" s="15"/>
      <c r="F101" s="15"/>
      <c r="G101" s="15"/>
      <c r="H101" s="15">
        <f>H92+H99</f>
      </c>
      <c r="I101" s="15"/>
      <c r="J101" s="15"/>
      <c r="K101" s="15"/>
      <c r="L101" s="15"/>
      <c r="P101">
        <f>P92+P99</f>
      </c>
    </row>
  </sheetData>
  <sheetProtection formatColumns="0"/>
  <mergeCells count="9">
    <mergeCell ref="A8:A9"/>
    <mergeCell ref="B8:B9"/>
    <mergeCell ref="C8:C9"/>
    <mergeCell ref="D8:D9"/>
    <mergeCell ref="E8:E9"/>
    <mergeCell ref="F8:F9"/>
    <mergeCell ref="G8:H8"/>
    <mergeCell ref="I8:J8"/>
    <mergeCell ref="K8:L8"/>
  </mergeCells>
  <printOptions/>
  <pageMargins left="0.75" right="0.75" top="1" bottom="1" header="0.5" footer="0.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P107"/>
  <sheetViews>
    <sheetView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6.7109375" style="0" customWidth="1"/>
    <col min="2" max="2" width="15.7109375" style="0" customWidth="1"/>
    <col min="3" max="3" width="18.7109375" style="0" customWidth="1"/>
    <col min="4" max="4" width="75.7109375" style="0" customWidth="1"/>
    <col min="5" max="5" width="9.7109375" style="0" customWidth="1"/>
    <col min="6" max="6" width="12.7109375" style="0" customWidth="1"/>
    <col min="7" max="12" width="14.7109375" style="0" customWidth="1"/>
    <col min="15" max="16" width="9.140625" style="0" hidden="1" customWidth="1"/>
  </cols>
  <sheetData>
    <row r="1" ht="12.75" customHeight="1">
      <c r="A1" s="5" t="s">
        <v>13</v>
      </c>
    </row>
    <row r="2" ht="12.75" customHeight="1">
      <c r="C2" s="1" t="s">
        <v>14</v>
      </c>
    </row>
    <row r="4" spans="1:5" ht="12.75" customHeight="1">
      <c r="A4" t="s">
        <v>15</v>
      </c>
      <c r="C4" s="5" t="s">
        <v>18</v>
      </c>
      <c r="D4" s="5" t="s">
        <v>19</v>
      </c>
      <c r="E4" s="5"/>
    </row>
    <row r="5" spans="1:5" ht="12.75" customHeight="1">
      <c r="A5" t="s">
        <v>16</v>
      </c>
      <c r="C5" s="5" t="s">
        <v>146</v>
      </c>
      <c r="D5" s="5" t="s">
        <v>146</v>
      </c>
      <c r="E5" s="5"/>
    </row>
    <row r="6" spans="1:5" ht="12.75" customHeight="1">
      <c r="A6" t="s">
        <v>17</v>
      </c>
      <c r="C6" s="5" t="s">
        <v>146</v>
      </c>
      <c r="D6" s="5" t="s">
        <v>146</v>
      </c>
      <c r="E6" s="5"/>
    </row>
    <row r="7" spans="3:5" ht="12.75" customHeight="1">
      <c r="C7" s="5"/>
      <c r="D7" s="5"/>
      <c r="E7" s="5"/>
    </row>
    <row r="8" spans="1:16" ht="12.75" customHeight="1">
      <c r="A8" s="4" t="s">
        <v>21</v>
      </c>
      <c r="B8" s="4" t="s">
        <v>23</v>
      </c>
      <c r="C8" s="4" t="s">
        <v>24</v>
      </c>
      <c r="D8" s="4" t="s">
        <v>25</v>
      </c>
      <c r="E8" s="4" t="s">
        <v>26</v>
      </c>
      <c r="F8" s="4" t="s">
        <v>27</v>
      </c>
      <c r="G8" s="4" t="s">
        <v>28</v>
      </c>
      <c r="H8" s="4"/>
      <c r="I8" s="4" t="s">
        <v>32</v>
      </c>
      <c r="J8" s="4"/>
      <c r="K8" s="4" t="s">
        <v>33</v>
      </c>
      <c r="L8" s="4"/>
      <c r="O8" t="s">
        <v>31</v>
      </c>
      <c r="P8" t="s">
        <v>11</v>
      </c>
    </row>
    <row r="9" spans="1:15" ht="28.5">
      <c r="A9" s="4"/>
      <c r="B9" s="4"/>
      <c r="C9" s="4"/>
      <c r="D9" s="4"/>
      <c r="E9" s="4"/>
      <c r="F9" s="4"/>
      <c r="G9" s="4" t="s">
        <v>29</v>
      </c>
      <c r="H9" s="4" t="s">
        <v>30</v>
      </c>
      <c r="I9" s="4" t="s">
        <v>29</v>
      </c>
      <c r="J9" s="4" t="s">
        <v>30</v>
      </c>
      <c r="K9" s="4" t="s">
        <v>29</v>
      </c>
      <c r="L9" s="4" t="s">
        <v>30</v>
      </c>
      <c r="O9" t="s">
        <v>11</v>
      </c>
    </row>
    <row r="10" spans="1:12" ht="14.25">
      <c r="A10" s="4" t="s">
        <v>22</v>
      </c>
      <c r="B10" s="4" t="s">
        <v>34</v>
      </c>
      <c r="C10" s="4" t="s">
        <v>35</v>
      </c>
      <c r="D10" s="4" t="s">
        <v>36</v>
      </c>
      <c r="E10" s="4" t="s">
        <v>37</v>
      </c>
      <c r="F10" s="4" t="s">
        <v>38</v>
      </c>
      <c r="G10" s="4" t="s">
        <v>39</v>
      </c>
      <c r="H10" s="4" t="s">
        <v>40</v>
      </c>
      <c r="I10" s="4">
        <v>10</v>
      </c>
      <c r="J10" s="4">
        <v>11</v>
      </c>
      <c r="K10" s="4">
        <v>12</v>
      </c>
      <c r="L10" s="4">
        <v>13</v>
      </c>
    </row>
    <row r="11" spans="1:9" ht="12.75" customHeight="1">
      <c r="A11" s="8"/>
      <c r="B11" s="8"/>
      <c r="C11" s="8" t="s">
        <v>42</v>
      </c>
      <c r="D11" s="8" t="s">
        <v>41</v>
      </c>
      <c r="E11" s="8"/>
      <c r="F11" s="10"/>
      <c r="G11" s="8"/>
      <c r="H11" s="10"/>
      <c r="I11" s="10"/>
    </row>
    <row r="12" spans="1:16" ht="12.75">
      <c r="A12" s="7">
        <v>1</v>
      </c>
      <c r="B12" s="7" t="s">
        <v>43</v>
      </c>
      <c r="C12" s="7" t="s">
        <v>44</v>
      </c>
      <c r="D12" s="7" t="s">
        <v>45</v>
      </c>
      <c r="E12" s="7" t="s">
        <v>46</v>
      </c>
      <c r="F12" s="9">
        <v>30.384</v>
      </c>
      <c r="G12" s="13"/>
      <c r="H12" s="12">
        <f>ROUND((G12*F12),2)</f>
      </c>
      <c r="I12" s="9">
        <v>0.04766</v>
      </c>
      <c r="J12" s="9">
        <f>F12*I12</f>
      </c>
      <c r="K12" s="9">
        <v>0</v>
      </c>
      <c r="L12" s="9">
        <f>F12*K12</f>
      </c>
      <c r="O12">
        <f>rekapitulace!H8</f>
      </c>
      <c r="P12">
        <f>ROUND(O12/100*H12,2)</f>
      </c>
    </row>
    <row r="13" ht="12.75">
      <c r="D13" s="14" t="s">
        <v>44</v>
      </c>
    </row>
    <row r="14" spans="1:16" ht="12.75">
      <c r="A14" s="7">
        <v>2</v>
      </c>
      <c r="B14" s="7" t="s">
        <v>47</v>
      </c>
      <c r="C14" s="7" t="s">
        <v>44</v>
      </c>
      <c r="D14" s="7" t="s">
        <v>48</v>
      </c>
      <c r="E14" s="7" t="s">
        <v>49</v>
      </c>
      <c r="F14" s="9">
        <v>44.4</v>
      </c>
      <c r="G14" s="13"/>
      <c r="H14" s="12">
        <f>ROUND((G14*F14),2)</f>
      </c>
      <c r="I14" s="9">
        <v>0.00431</v>
      </c>
      <c r="J14" s="9">
        <f>F14*I14</f>
      </c>
      <c r="K14" s="9">
        <v>0</v>
      </c>
      <c r="L14" s="9">
        <f>F14*K14</f>
      </c>
      <c r="O14">
        <f>rekapitulace!H8</f>
      </c>
      <c r="P14">
        <f>ROUND(O14/100*H14,2)</f>
      </c>
    </row>
    <row r="15" ht="12.75">
      <c r="D15" s="14" t="s">
        <v>44</v>
      </c>
    </row>
    <row r="16" spans="1:16" ht="12.75">
      <c r="A16" s="7">
        <v>3</v>
      </c>
      <c r="B16" s="7" t="s">
        <v>50</v>
      </c>
      <c r="C16" s="7" t="s">
        <v>44</v>
      </c>
      <c r="D16" s="7" t="s">
        <v>51</v>
      </c>
      <c r="E16" s="7" t="s">
        <v>46</v>
      </c>
      <c r="F16" s="9">
        <v>15.6</v>
      </c>
      <c r="G16" s="13"/>
      <c r="H16" s="12">
        <f>ROUND((G16*F16),2)</f>
      </c>
      <c r="I16" s="9">
        <v>4E-05</v>
      </c>
      <c r="J16" s="9">
        <f>F16*I16</f>
      </c>
      <c r="K16" s="9">
        <v>0</v>
      </c>
      <c r="L16" s="9">
        <f>F16*K16</f>
      </c>
      <c r="O16">
        <f>rekapitulace!H8</f>
      </c>
      <c r="P16">
        <f>ROUND(O16/100*H16,2)</f>
      </c>
    </row>
    <row r="17" ht="12.75">
      <c r="D17" s="14" t="s">
        <v>44</v>
      </c>
    </row>
    <row r="18" spans="1:16" ht="12.75" customHeight="1">
      <c r="A18" s="15"/>
      <c r="B18" s="15"/>
      <c r="C18" s="15" t="s">
        <v>42</v>
      </c>
      <c r="D18" s="15" t="s">
        <v>41</v>
      </c>
      <c r="E18" s="15"/>
      <c r="F18" s="15"/>
      <c r="G18" s="15"/>
      <c r="H18" s="15">
        <f>SUM(H12:H17)</f>
      </c>
      <c r="I18" s="15"/>
      <c r="J18" s="15"/>
      <c r="K18" s="15"/>
      <c r="L18" s="15"/>
      <c r="P18">
        <f>SUM(P12:P17)</f>
      </c>
    </row>
    <row r="20" spans="1:9" ht="12.75" customHeight="1">
      <c r="A20" s="8"/>
      <c r="B20" s="8"/>
      <c r="C20" s="8" t="s">
        <v>53</v>
      </c>
      <c r="D20" s="8" t="s">
        <v>52</v>
      </c>
      <c r="E20" s="8"/>
      <c r="F20" s="10"/>
      <c r="G20" s="8"/>
      <c r="H20" s="10"/>
      <c r="I20" s="10"/>
    </row>
    <row r="21" spans="1:16" ht="12.75">
      <c r="A21" s="7">
        <v>4</v>
      </c>
      <c r="B21" s="7" t="s">
        <v>54</v>
      </c>
      <c r="C21" s="7" t="s">
        <v>44</v>
      </c>
      <c r="D21" s="7" t="s">
        <v>55</v>
      </c>
      <c r="E21" s="7" t="s">
        <v>46</v>
      </c>
      <c r="F21" s="9">
        <v>9.66</v>
      </c>
      <c r="G21" s="13"/>
      <c r="H21" s="12">
        <f>ROUND((G21*F21),2)</f>
      </c>
      <c r="I21" s="9">
        <v>0.04817</v>
      </c>
      <c r="J21" s="9">
        <f>F21*I21</f>
      </c>
      <c r="K21" s="9">
        <v>0</v>
      </c>
      <c r="L21" s="9">
        <f>F21*K21</f>
      </c>
      <c r="O21">
        <f>rekapitulace!H8</f>
      </c>
      <c r="P21">
        <f>ROUND(O21/100*H21,2)</f>
      </c>
    </row>
    <row r="22" ht="12.75">
      <c r="D22" s="14" t="s">
        <v>44</v>
      </c>
    </row>
    <row r="23" spans="1:16" ht="12.75" customHeight="1">
      <c r="A23" s="15"/>
      <c r="B23" s="15"/>
      <c r="C23" s="15" t="s">
        <v>53</v>
      </c>
      <c r="D23" s="15" t="s">
        <v>52</v>
      </c>
      <c r="E23" s="15"/>
      <c r="F23" s="15"/>
      <c r="G23" s="15"/>
      <c r="H23" s="15">
        <f>SUM(H21:H22)</f>
      </c>
      <c r="I23" s="15"/>
      <c r="J23" s="15"/>
      <c r="K23" s="15"/>
      <c r="L23" s="15"/>
      <c r="P23">
        <f>SUM(P21:P22)</f>
      </c>
    </row>
    <row r="25" spans="1:9" ht="12.75" customHeight="1">
      <c r="A25" s="8"/>
      <c r="B25" s="8"/>
      <c r="C25" s="8" t="s">
        <v>57</v>
      </c>
      <c r="D25" s="8" t="s">
        <v>56</v>
      </c>
      <c r="E25" s="8"/>
      <c r="F25" s="10"/>
      <c r="G25" s="8"/>
      <c r="H25" s="10"/>
      <c r="I25" s="10"/>
    </row>
    <row r="26" spans="1:16" ht="12.75">
      <c r="A26" s="7">
        <v>5</v>
      </c>
      <c r="B26" s="7" t="s">
        <v>122</v>
      </c>
      <c r="C26" s="7" t="s">
        <v>44</v>
      </c>
      <c r="D26" s="7" t="s">
        <v>123</v>
      </c>
      <c r="E26" s="7" t="s">
        <v>60</v>
      </c>
      <c r="F26" s="9">
        <v>6</v>
      </c>
      <c r="G26" s="13"/>
      <c r="H26" s="12">
        <f>ROUND((G26*F26),2)</f>
      </c>
      <c r="I26" s="9">
        <v>0.0907</v>
      </c>
      <c r="J26" s="9">
        <f>F26*I26</f>
      </c>
      <c r="K26" s="9">
        <v>0</v>
      </c>
      <c r="L26" s="9">
        <f>F26*K26</f>
      </c>
      <c r="O26">
        <f>rekapitulace!H8</f>
      </c>
      <c r="P26">
        <f>ROUND(O26/100*H26,2)</f>
      </c>
    </row>
    <row r="27" ht="12.75">
      <c r="D27" s="14" t="s">
        <v>44</v>
      </c>
    </row>
    <row r="28" spans="1:16" ht="12.75">
      <c r="A28" s="7">
        <v>6</v>
      </c>
      <c r="B28" s="7" t="s">
        <v>147</v>
      </c>
      <c r="C28" s="7" t="s">
        <v>44</v>
      </c>
      <c r="D28" s="7" t="s">
        <v>148</v>
      </c>
      <c r="E28" s="7" t="s">
        <v>63</v>
      </c>
      <c r="F28" s="9">
        <v>6</v>
      </c>
      <c r="G28" s="13"/>
      <c r="H28" s="12">
        <f>ROUND((G28*F28),2)</f>
      </c>
      <c r="I28" s="9">
        <v>0</v>
      </c>
      <c r="J28" s="9">
        <f>F28*I28</f>
      </c>
      <c r="K28" s="9">
        <v>0</v>
      </c>
      <c r="L28" s="9">
        <f>F28*K28</f>
      </c>
      <c r="O28">
        <f>rekapitulace!H8</f>
      </c>
      <c r="P28">
        <f>ROUND(O28/100*H28,2)</f>
      </c>
    </row>
    <row r="29" ht="409.5">
      <c r="D29" s="14" t="s">
        <v>126</v>
      </c>
    </row>
    <row r="30" spans="1:16" ht="12.75" customHeight="1">
      <c r="A30" s="15"/>
      <c r="B30" s="15"/>
      <c r="C30" s="15" t="s">
        <v>57</v>
      </c>
      <c r="D30" s="15" t="s">
        <v>56</v>
      </c>
      <c r="E30" s="15"/>
      <c r="F30" s="15"/>
      <c r="G30" s="15"/>
      <c r="H30" s="15">
        <f>SUM(H26:H29)</f>
      </c>
      <c r="I30" s="15"/>
      <c r="J30" s="15"/>
      <c r="K30" s="15"/>
      <c r="L30" s="15"/>
      <c r="P30">
        <f>SUM(P26:P29)</f>
      </c>
    </row>
    <row r="32" spans="1:9" ht="12.75" customHeight="1">
      <c r="A32" s="8"/>
      <c r="B32" s="8"/>
      <c r="C32" s="8" t="s">
        <v>128</v>
      </c>
      <c r="D32" s="8" t="s">
        <v>127</v>
      </c>
      <c r="E32" s="8"/>
      <c r="F32" s="10"/>
      <c r="G32" s="8"/>
      <c r="H32" s="10"/>
      <c r="I32" s="10"/>
    </row>
    <row r="33" spans="1:16" ht="12.75">
      <c r="A33" s="7">
        <v>20</v>
      </c>
      <c r="B33" s="7" t="s">
        <v>129</v>
      </c>
      <c r="C33" s="7" t="s">
        <v>44</v>
      </c>
      <c r="D33" s="7" t="s">
        <v>130</v>
      </c>
      <c r="E33" s="7" t="s">
        <v>49</v>
      </c>
      <c r="F33" s="9">
        <v>5.64</v>
      </c>
      <c r="G33" s="13"/>
      <c r="H33" s="12">
        <f>ROUND((G33*F33),2)</f>
      </c>
      <c r="I33" s="9">
        <v>0.00226</v>
      </c>
      <c r="J33" s="9">
        <f>F33*I33</f>
      </c>
      <c r="K33" s="9">
        <v>0</v>
      </c>
      <c r="L33" s="9">
        <f>F33*K33</f>
      </c>
      <c r="O33">
        <f>rekapitulace!H8</f>
      </c>
      <c r="P33">
        <f>ROUND(O33/100*H33,2)</f>
      </c>
    </row>
    <row r="34" ht="12.75">
      <c r="D34" s="14" t="s">
        <v>44</v>
      </c>
    </row>
    <row r="35" spans="1:16" ht="12.75">
      <c r="A35" s="7">
        <v>21</v>
      </c>
      <c r="B35" s="7" t="s">
        <v>131</v>
      </c>
      <c r="C35" s="7" t="s">
        <v>44</v>
      </c>
      <c r="D35" s="7" t="s">
        <v>132</v>
      </c>
      <c r="E35" s="7" t="s">
        <v>69</v>
      </c>
      <c r="F35" s="9">
        <v>0.013</v>
      </c>
      <c r="G35" s="13"/>
      <c r="H35" s="12">
        <f>ROUND((G35*F35),2)</f>
      </c>
      <c r="I35" s="9">
        <v>0</v>
      </c>
      <c r="J35" s="9">
        <f>F35*I35</f>
      </c>
      <c r="K35" s="9">
        <v>0</v>
      </c>
      <c r="L35" s="9">
        <f>F35*K35</f>
      </c>
      <c r="O35">
        <f>rekapitulace!H8</f>
      </c>
      <c r="P35">
        <f>ROUND(O35/100*H35,2)</f>
      </c>
    </row>
    <row r="36" ht="12.75">
      <c r="D36" s="14" t="s">
        <v>44</v>
      </c>
    </row>
    <row r="37" spans="1:16" ht="12.75" customHeight="1">
      <c r="A37" s="15"/>
      <c r="B37" s="15"/>
      <c r="C37" s="15" t="s">
        <v>128</v>
      </c>
      <c r="D37" s="15" t="s">
        <v>127</v>
      </c>
      <c r="E37" s="15"/>
      <c r="F37" s="15"/>
      <c r="G37" s="15"/>
      <c r="H37" s="15">
        <f>SUM(H33:H36)</f>
      </c>
      <c r="I37" s="15"/>
      <c r="J37" s="15"/>
      <c r="K37" s="15"/>
      <c r="L37" s="15"/>
      <c r="P37">
        <f>SUM(P33:P36)</f>
      </c>
    </row>
    <row r="39" spans="1:9" ht="12.75" customHeight="1">
      <c r="A39" s="8"/>
      <c r="B39" s="8"/>
      <c r="C39" s="8" t="s">
        <v>150</v>
      </c>
      <c r="D39" s="8" t="s">
        <v>149</v>
      </c>
      <c r="E39" s="8"/>
      <c r="F39" s="10"/>
      <c r="G39" s="8"/>
      <c r="H39" s="10"/>
      <c r="I39" s="10"/>
    </row>
    <row r="40" spans="1:16" ht="12.75">
      <c r="A40" s="7">
        <v>22</v>
      </c>
      <c r="B40" s="7" t="s">
        <v>151</v>
      </c>
      <c r="C40" s="7" t="s">
        <v>44</v>
      </c>
      <c r="D40" s="7" t="s">
        <v>152</v>
      </c>
      <c r="E40" s="7" t="s">
        <v>46</v>
      </c>
      <c r="F40" s="9">
        <v>5.292</v>
      </c>
      <c r="G40" s="13"/>
      <c r="H40" s="12">
        <f>ROUND((G40*F40),2)</f>
      </c>
      <c r="I40" s="9">
        <v>0.00021</v>
      </c>
      <c r="J40" s="9">
        <f>F40*I40</f>
      </c>
      <c r="K40" s="9">
        <v>0</v>
      </c>
      <c r="L40" s="9">
        <f>F40*K40</f>
      </c>
      <c r="O40">
        <f>rekapitulace!H8</f>
      </c>
      <c r="P40">
        <f>ROUND(O40/100*H40,2)</f>
      </c>
    </row>
    <row r="41" ht="12.75">
      <c r="D41" s="14" t="s">
        <v>44</v>
      </c>
    </row>
    <row r="42" spans="1:16" ht="12.75">
      <c r="A42" s="7">
        <v>23</v>
      </c>
      <c r="B42" s="7" t="s">
        <v>153</v>
      </c>
      <c r="C42" s="7" t="s">
        <v>44</v>
      </c>
      <c r="D42" s="7" t="s">
        <v>154</v>
      </c>
      <c r="E42" s="7" t="s">
        <v>46</v>
      </c>
      <c r="F42" s="9">
        <v>5.292</v>
      </c>
      <c r="G42" s="13"/>
      <c r="H42" s="12">
        <f>ROUND((G42*F42),2)</f>
      </c>
      <c r="I42" s="9">
        <v>0</v>
      </c>
      <c r="J42" s="9">
        <f>F42*I42</f>
      </c>
      <c r="K42" s="9">
        <v>0</v>
      </c>
      <c r="L42" s="9">
        <f>F42*K42</f>
      </c>
      <c r="O42">
        <f>rekapitulace!H8</f>
      </c>
      <c r="P42">
        <f>ROUND(O42/100*H42,2)</f>
      </c>
    </row>
    <row r="43" ht="12.75">
      <c r="D43" s="14" t="s">
        <v>44</v>
      </c>
    </row>
    <row r="44" spans="1:16" ht="12.75">
      <c r="A44" s="7">
        <v>24</v>
      </c>
      <c r="B44" s="7" t="s">
        <v>155</v>
      </c>
      <c r="C44" s="7" t="s">
        <v>44</v>
      </c>
      <c r="D44" s="7" t="s">
        <v>156</v>
      </c>
      <c r="E44" s="7" t="s">
        <v>46</v>
      </c>
      <c r="F44" s="9">
        <v>5.292</v>
      </c>
      <c r="G44" s="13"/>
      <c r="H44" s="12">
        <f>ROUND((G44*F44),2)</f>
      </c>
      <c r="I44" s="9">
        <v>0.00467</v>
      </c>
      <c r="J44" s="9">
        <f>F44*I44</f>
      </c>
      <c r="K44" s="9">
        <v>0</v>
      </c>
      <c r="L44" s="9">
        <f>F44*K44</f>
      </c>
      <c r="O44">
        <f>rekapitulace!H8</f>
      </c>
      <c r="P44">
        <f>ROUND(O44/100*H44,2)</f>
      </c>
    </row>
    <row r="45" ht="12.75">
      <c r="D45" s="14" t="s">
        <v>44</v>
      </c>
    </row>
    <row r="46" spans="1:16" ht="12.75">
      <c r="A46" s="7">
        <v>25</v>
      </c>
      <c r="B46" s="7" t="s">
        <v>157</v>
      </c>
      <c r="C46" s="7" t="s">
        <v>44</v>
      </c>
      <c r="D46" s="7" t="s">
        <v>158</v>
      </c>
      <c r="E46" s="7" t="s">
        <v>49</v>
      </c>
      <c r="F46" s="9">
        <v>36</v>
      </c>
      <c r="G46" s="13"/>
      <c r="H46" s="12">
        <f>ROUND((G46*F46),2)</f>
      </c>
      <c r="I46" s="9">
        <v>0</v>
      </c>
      <c r="J46" s="9">
        <f>F46*I46</f>
      </c>
      <c r="K46" s="9">
        <v>0</v>
      </c>
      <c r="L46" s="9">
        <f>F46*K46</f>
      </c>
      <c r="O46">
        <f>rekapitulace!H8</f>
      </c>
      <c r="P46">
        <f>ROUND(O46/100*H46,2)</f>
      </c>
    </row>
    <row r="47" ht="12.75">
      <c r="D47" s="14" t="s">
        <v>44</v>
      </c>
    </row>
    <row r="48" spans="1:16" ht="12.75">
      <c r="A48" s="7">
        <v>26</v>
      </c>
      <c r="B48" s="7" t="s">
        <v>159</v>
      </c>
      <c r="C48" s="7" t="s">
        <v>44</v>
      </c>
      <c r="D48" s="7" t="s">
        <v>160</v>
      </c>
      <c r="E48" s="7" t="s">
        <v>69</v>
      </c>
      <c r="F48" s="9">
        <v>0.026</v>
      </c>
      <c r="G48" s="13"/>
      <c r="H48" s="12">
        <f>ROUND((G48*F48),2)</f>
      </c>
      <c r="I48" s="9">
        <v>0</v>
      </c>
      <c r="J48" s="9">
        <f>F48*I48</f>
      </c>
      <c r="K48" s="9">
        <v>0</v>
      </c>
      <c r="L48" s="9">
        <f>F48*K48</f>
      </c>
      <c r="O48">
        <f>rekapitulace!H8</f>
      </c>
      <c r="P48">
        <f>ROUND(O48/100*H48,2)</f>
      </c>
    </row>
    <row r="49" ht="12.75">
      <c r="D49" s="14" t="s">
        <v>44</v>
      </c>
    </row>
    <row r="50" spans="1:16" ht="12.75" customHeight="1">
      <c r="A50" s="15"/>
      <c r="B50" s="15"/>
      <c r="C50" s="15" t="s">
        <v>150</v>
      </c>
      <c r="D50" s="15" t="s">
        <v>149</v>
      </c>
      <c r="E50" s="15"/>
      <c r="F50" s="15"/>
      <c r="G50" s="15"/>
      <c r="H50" s="15">
        <f>SUM(H40:H49)</f>
      </c>
      <c r="I50" s="15"/>
      <c r="J50" s="15"/>
      <c r="K50" s="15"/>
      <c r="L50" s="15"/>
      <c r="P50">
        <f>SUM(P40:P49)</f>
      </c>
    </row>
    <row r="52" spans="1:9" ht="12.75" customHeight="1">
      <c r="A52" s="8"/>
      <c r="B52" s="8"/>
      <c r="C52" s="8" t="s">
        <v>73</v>
      </c>
      <c r="D52" s="8" t="s">
        <v>72</v>
      </c>
      <c r="E52" s="8"/>
      <c r="F52" s="10"/>
      <c r="G52" s="8"/>
      <c r="H52" s="10"/>
      <c r="I52" s="10"/>
    </row>
    <row r="53" spans="1:16" ht="12.75">
      <c r="A53" s="7">
        <v>27</v>
      </c>
      <c r="B53" s="7" t="s">
        <v>74</v>
      </c>
      <c r="C53" s="7" t="s">
        <v>44</v>
      </c>
      <c r="D53" s="7" t="s">
        <v>75</v>
      </c>
      <c r="E53" s="7" t="s">
        <v>46</v>
      </c>
      <c r="F53" s="9">
        <v>36.461</v>
      </c>
      <c r="G53" s="13"/>
      <c r="H53" s="12">
        <f>ROUND((G53*F53),2)</f>
      </c>
      <c r="I53" s="9">
        <v>0.00016</v>
      </c>
      <c r="J53" s="9">
        <f>F53*I53</f>
      </c>
      <c r="K53" s="9">
        <v>0</v>
      </c>
      <c r="L53" s="9">
        <f>F53*K53</f>
      </c>
      <c r="O53">
        <f>rekapitulace!H8</f>
      </c>
      <c r="P53">
        <f>ROUND(O53/100*H53,2)</f>
      </c>
    </row>
    <row r="54" ht="12.75">
      <c r="D54" s="14" t="s">
        <v>44</v>
      </c>
    </row>
    <row r="55" spans="1:16" ht="12.75" customHeight="1">
      <c r="A55" s="15"/>
      <c r="B55" s="15"/>
      <c r="C55" s="15" t="s">
        <v>73</v>
      </c>
      <c r="D55" s="15" t="s">
        <v>72</v>
      </c>
      <c r="E55" s="15"/>
      <c r="F55" s="15"/>
      <c r="G55" s="15"/>
      <c r="H55" s="15">
        <f>SUM(H53:H54)</f>
      </c>
      <c r="I55" s="15"/>
      <c r="J55" s="15"/>
      <c r="K55" s="15"/>
      <c r="L55" s="15"/>
      <c r="P55">
        <f>SUM(P53:P54)</f>
      </c>
    </row>
    <row r="57" spans="1:9" ht="12.75" customHeight="1">
      <c r="A57" s="8"/>
      <c r="B57" s="8"/>
      <c r="C57" s="8" t="s">
        <v>77</v>
      </c>
      <c r="D57" s="8" t="s">
        <v>76</v>
      </c>
      <c r="E57" s="8"/>
      <c r="F57" s="10"/>
      <c r="G57" s="8"/>
      <c r="H57" s="10"/>
      <c r="I57" s="10"/>
    </row>
    <row r="58" spans="1:16" ht="12.75">
      <c r="A58" s="7">
        <v>7</v>
      </c>
      <c r="B58" s="7" t="s">
        <v>137</v>
      </c>
      <c r="C58" s="7" t="s">
        <v>44</v>
      </c>
      <c r="D58" s="7" t="s">
        <v>138</v>
      </c>
      <c r="E58" s="7" t="s">
        <v>46</v>
      </c>
      <c r="F58" s="9">
        <v>12</v>
      </c>
      <c r="G58" s="13"/>
      <c r="H58" s="12">
        <f>ROUND((G58*F58),2)</f>
      </c>
      <c r="I58" s="9">
        <v>0.00158</v>
      </c>
      <c r="J58" s="9">
        <f>F58*I58</f>
      </c>
      <c r="K58" s="9">
        <v>0</v>
      </c>
      <c r="L58" s="9">
        <f>F58*K58</f>
      </c>
      <c r="O58">
        <f>rekapitulace!H8</f>
      </c>
      <c r="P58">
        <f>ROUND(O58/100*H58,2)</f>
      </c>
    </row>
    <row r="59" ht="12.75">
      <c r="D59" s="14" t="s">
        <v>44</v>
      </c>
    </row>
    <row r="60" spans="1:16" ht="12.75" customHeight="1">
      <c r="A60" s="15"/>
      <c r="B60" s="15"/>
      <c r="C60" s="15" t="s">
        <v>77</v>
      </c>
      <c r="D60" s="15" t="s">
        <v>76</v>
      </c>
      <c r="E60" s="15"/>
      <c r="F60" s="15"/>
      <c r="G60" s="15"/>
      <c r="H60" s="15">
        <f>SUM(H58:H59)</f>
      </c>
      <c r="I60" s="15"/>
      <c r="J60" s="15"/>
      <c r="K60" s="15"/>
      <c r="L60" s="15"/>
      <c r="P60">
        <f>SUM(P58:P59)</f>
      </c>
    </row>
    <row r="62" spans="1:9" ht="12.75" customHeight="1">
      <c r="A62" s="8"/>
      <c r="B62" s="8"/>
      <c r="C62" s="8" t="s">
        <v>81</v>
      </c>
      <c r="D62" s="8" t="s">
        <v>80</v>
      </c>
      <c r="E62" s="8"/>
      <c r="F62" s="10"/>
      <c r="G62" s="8"/>
      <c r="H62" s="10"/>
      <c r="I62" s="10"/>
    </row>
    <row r="63" spans="1:16" ht="12.75">
      <c r="A63" s="7">
        <v>8</v>
      </c>
      <c r="B63" s="7" t="s">
        <v>82</v>
      </c>
      <c r="C63" s="7" t="s">
        <v>44</v>
      </c>
      <c r="D63" s="7" t="s">
        <v>83</v>
      </c>
      <c r="E63" s="7" t="s">
        <v>46</v>
      </c>
      <c r="F63" s="9">
        <v>60</v>
      </c>
      <c r="G63" s="13"/>
      <c r="H63" s="12">
        <f>ROUND((G63*F63),2)</f>
      </c>
      <c r="I63" s="9">
        <v>0</v>
      </c>
      <c r="J63" s="9">
        <f>F63*I63</f>
      </c>
      <c r="K63" s="9">
        <v>0</v>
      </c>
      <c r="L63" s="9">
        <f>F63*K63</f>
      </c>
      <c r="O63">
        <f>rekapitulace!H8</f>
      </c>
      <c r="P63">
        <f>ROUND(O63/100*H63,2)</f>
      </c>
    </row>
    <row r="64" ht="12.75">
      <c r="D64" s="14" t="s">
        <v>44</v>
      </c>
    </row>
    <row r="65" spans="1:16" ht="12.75" customHeight="1">
      <c r="A65" s="15"/>
      <c r="B65" s="15"/>
      <c r="C65" s="15" t="s">
        <v>81</v>
      </c>
      <c r="D65" s="15" t="s">
        <v>80</v>
      </c>
      <c r="E65" s="15"/>
      <c r="F65" s="15"/>
      <c r="G65" s="15"/>
      <c r="H65" s="15">
        <f>SUM(H63:H64)</f>
      </c>
      <c r="I65" s="15"/>
      <c r="J65" s="15"/>
      <c r="K65" s="15"/>
      <c r="L65" s="15"/>
      <c r="P65">
        <f>SUM(P63:P64)</f>
      </c>
    </row>
    <row r="67" spans="1:9" ht="12.75" customHeight="1">
      <c r="A67" s="8"/>
      <c r="B67" s="8"/>
      <c r="C67" s="8" t="s">
        <v>85</v>
      </c>
      <c r="D67" s="8" t="s">
        <v>84</v>
      </c>
      <c r="E67" s="8"/>
      <c r="F67" s="10"/>
      <c r="G67" s="8"/>
      <c r="H67" s="10"/>
      <c r="I67" s="10"/>
    </row>
    <row r="68" spans="1:16" ht="12.75">
      <c r="A68" s="7">
        <v>9</v>
      </c>
      <c r="B68" s="7" t="s">
        <v>139</v>
      </c>
      <c r="C68" s="7" t="s">
        <v>44</v>
      </c>
      <c r="D68" s="7" t="s">
        <v>140</v>
      </c>
      <c r="E68" s="7" t="s">
        <v>46</v>
      </c>
      <c r="F68" s="9">
        <v>15.6</v>
      </c>
      <c r="G68" s="13"/>
      <c r="H68" s="12">
        <f>ROUND((G68*F68),2)</f>
      </c>
      <c r="I68" s="9">
        <v>0.00082</v>
      </c>
      <c r="J68" s="9">
        <f>F68*I68</f>
      </c>
      <c r="K68" s="9">
        <v>0</v>
      </c>
      <c r="L68" s="9">
        <f>F68*K68</f>
      </c>
      <c r="O68">
        <f>rekapitulace!H8</f>
      </c>
      <c r="P68">
        <f>ROUND(O68/100*H68,2)</f>
      </c>
    </row>
    <row r="69" ht="12.75">
      <c r="D69" s="14" t="s">
        <v>44</v>
      </c>
    </row>
    <row r="70" spans="1:16" ht="12.75">
      <c r="A70" s="7">
        <v>10</v>
      </c>
      <c r="B70" s="7" t="s">
        <v>141</v>
      </c>
      <c r="C70" s="7" t="s">
        <v>44</v>
      </c>
      <c r="D70" s="7" t="s">
        <v>142</v>
      </c>
      <c r="E70" s="7" t="s">
        <v>60</v>
      </c>
      <c r="F70" s="9">
        <v>24</v>
      </c>
      <c r="G70" s="13"/>
      <c r="H70" s="12">
        <f>ROUND((G70*F70),2)</f>
      </c>
      <c r="I70" s="9">
        <v>0</v>
      </c>
      <c r="J70" s="9">
        <f>F70*I70</f>
      </c>
      <c r="K70" s="9">
        <v>0</v>
      </c>
      <c r="L70" s="9">
        <f>F70*K70</f>
      </c>
      <c r="O70">
        <f>rekapitulace!H8</f>
      </c>
      <c r="P70">
        <f>ROUND(O70/100*H70,2)</f>
      </c>
    </row>
    <row r="71" ht="12.75">
      <c r="D71" s="14" t="s">
        <v>44</v>
      </c>
    </row>
    <row r="72" spans="1:16" ht="12.75" customHeight="1">
      <c r="A72" s="15"/>
      <c r="B72" s="15"/>
      <c r="C72" s="15" t="s">
        <v>85</v>
      </c>
      <c r="D72" s="15" t="s">
        <v>84</v>
      </c>
      <c r="E72" s="15"/>
      <c r="F72" s="15"/>
      <c r="G72" s="15"/>
      <c r="H72" s="15">
        <f>SUM(H68:H71)</f>
      </c>
      <c r="I72" s="15"/>
      <c r="J72" s="15"/>
      <c r="K72" s="15"/>
      <c r="L72" s="15"/>
      <c r="P72">
        <f>SUM(P68:P71)</f>
      </c>
    </row>
    <row r="74" spans="1:9" ht="12.75" customHeight="1">
      <c r="A74" s="8"/>
      <c r="B74" s="8"/>
      <c r="C74" s="8" t="s">
        <v>91</v>
      </c>
      <c r="D74" s="8" t="s">
        <v>90</v>
      </c>
      <c r="E74" s="8"/>
      <c r="F74" s="10"/>
      <c r="G74" s="8"/>
      <c r="H74" s="10"/>
      <c r="I74" s="10"/>
    </row>
    <row r="75" spans="1:16" ht="12.75">
      <c r="A75" s="7">
        <v>11</v>
      </c>
      <c r="B75" s="7" t="s">
        <v>92</v>
      </c>
      <c r="C75" s="7" t="s">
        <v>44</v>
      </c>
      <c r="D75" s="7" t="s">
        <v>93</v>
      </c>
      <c r="E75" s="7" t="s">
        <v>46</v>
      </c>
      <c r="F75" s="9">
        <v>30.384</v>
      </c>
      <c r="G75" s="13"/>
      <c r="H75" s="12">
        <f>ROUND((G75*F75),2)</f>
      </c>
      <c r="I75" s="9">
        <v>0</v>
      </c>
      <c r="J75" s="9">
        <f>F75*I75</f>
      </c>
      <c r="K75" s="9">
        <v>0</v>
      </c>
      <c r="L75" s="9">
        <f>F75*K75</f>
      </c>
      <c r="O75">
        <f>rekapitulace!H8</f>
      </c>
      <c r="P75">
        <f>ROUND(O75/100*H75,2)</f>
      </c>
    </row>
    <row r="76" ht="12.75">
      <c r="D76" s="14" t="s">
        <v>44</v>
      </c>
    </row>
    <row r="77" spans="1:16" ht="12.75">
      <c r="A77" s="7">
        <v>12</v>
      </c>
      <c r="B77" s="7" t="s">
        <v>161</v>
      </c>
      <c r="C77" s="7" t="s">
        <v>44</v>
      </c>
      <c r="D77" s="7" t="s">
        <v>162</v>
      </c>
      <c r="E77" s="7" t="s">
        <v>46</v>
      </c>
      <c r="F77" s="9">
        <v>5.292</v>
      </c>
      <c r="G77" s="13"/>
      <c r="H77" s="12">
        <f>ROUND((G77*F77),2)</f>
      </c>
      <c r="I77" s="9">
        <v>0</v>
      </c>
      <c r="J77" s="9">
        <f>F77*I77</f>
      </c>
      <c r="K77" s="9">
        <v>0</v>
      </c>
      <c r="L77" s="9">
        <f>F77*K77</f>
      </c>
      <c r="O77">
        <f>rekapitulace!H8</f>
      </c>
      <c r="P77">
        <f>ROUND(O77/100*H77,2)</f>
      </c>
    </row>
    <row r="78" ht="12.75">
      <c r="D78" s="14" t="s">
        <v>44</v>
      </c>
    </row>
    <row r="79" spans="1:16" ht="12.75">
      <c r="A79" s="7">
        <v>13</v>
      </c>
      <c r="B79" s="7" t="s">
        <v>94</v>
      </c>
      <c r="C79" s="7" t="s">
        <v>44</v>
      </c>
      <c r="D79" s="7" t="s">
        <v>95</v>
      </c>
      <c r="E79" s="7" t="s">
        <v>69</v>
      </c>
      <c r="F79" s="9">
        <v>2.581</v>
      </c>
      <c r="G79" s="13"/>
      <c r="H79" s="12">
        <f>ROUND((G79*F79),2)</f>
      </c>
      <c r="I79" s="9">
        <v>0</v>
      </c>
      <c r="J79" s="9">
        <f>F79*I79</f>
      </c>
      <c r="K79" s="9">
        <v>0</v>
      </c>
      <c r="L79" s="9">
        <f>F79*K79</f>
      </c>
      <c r="O79">
        <f>rekapitulace!H8</f>
      </c>
      <c r="P79">
        <f>ROUND(O79/100*H79,2)</f>
      </c>
    </row>
    <row r="80" ht="12.75">
      <c r="D80" s="14" t="s">
        <v>44</v>
      </c>
    </row>
    <row r="81" spans="1:16" ht="12.75">
      <c r="A81" s="7">
        <v>14</v>
      </c>
      <c r="B81" s="7" t="s">
        <v>96</v>
      </c>
      <c r="C81" s="7" t="s">
        <v>44</v>
      </c>
      <c r="D81" s="7" t="s">
        <v>97</v>
      </c>
      <c r="E81" s="7" t="s">
        <v>69</v>
      </c>
      <c r="F81" s="9">
        <v>2.581</v>
      </c>
      <c r="G81" s="13"/>
      <c r="H81" s="12">
        <f>ROUND((G81*F81),2)</f>
      </c>
      <c r="I81" s="9">
        <v>0</v>
      </c>
      <c r="J81" s="9">
        <f>F81*I81</f>
      </c>
      <c r="K81" s="9">
        <v>0</v>
      </c>
      <c r="L81" s="9">
        <f>F81*K81</f>
      </c>
      <c r="O81">
        <f>rekapitulace!H8</f>
      </c>
      <c r="P81">
        <f>ROUND(O81/100*H81,2)</f>
      </c>
    </row>
    <row r="82" ht="12.75">
      <c r="D82" s="14" t="s">
        <v>44</v>
      </c>
    </row>
    <row r="83" spans="1:16" ht="12.75">
      <c r="A83" s="7">
        <v>15</v>
      </c>
      <c r="B83" s="7" t="s">
        <v>98</v>
      </c>
      <c r="C83" s="7" t="s">
        <v>44</v>
      </c>
      <c r="D83" s="7" t="s">
        <v>99</v>
      </c>
      <c r="E83" s="7" t="s">
        <v>69</v>
      </c>
      <c r="F83" s="9">
        <v>23.231</v>
      </c>
      <c r="G83" s="13"/>
      <c r="H83" s="12">
        <f>ROUND((G83*F83),2)</f>
      </c>
      <c r="I83" s="9">
        <v>0</v>
      </c>
      <c r="J83" s="9">
        <f>F83*I83</f>
      </c>
      <c r="K83" s="9">
        <v>0</v>
      </c>
      <c r="L83" s="9">
        <f>F83*K83</f>
      </c>
      <c r="O83">
        <f>rekapitulace!H8</f>
      </c>
      <c r="P83">
        <f>ROUND(O83/100*H83,2)</f>
      </c>
    </row>
    <row r="84" ht="12.75">
      <c r="D84" s="14" t="s">
        <v>44</v>
      </c>
    </row>
    <row r="85" spans="1:16" ht="12.75">
      <c r="A85" s="7">
        <v>16</v>
      </c>
      <c r="B85" s="7" t="s">
        <v>100</v>
      </c>
      <c r="C85" s="7" t="s">
        <v>44</v>
      </c>
      <c r="D85" s="7" t="s">
        <v>101</v>
      </c>
      <c r="E85" s="7" t="s">
        <v>69</v>
      </c>
      <c r="F85" s="9">
        <v>2.581</v>
      </c>
      <c r="G85" s="13"/>
      <c r="H85" s="12">
        <f>ROUND((G85*F85),2)</f>
      </c>
      <c r="I85" s="9">
        <v>0</v>
      </c>
      <c r="J85" s="9">
        <f>F85*I85</f>
      </c>
      <c r="K85" s="9">
        <v>0</v>
      </c>
      <c r="L85" s="9">
        <f>F85*K85</f>
      </c>
      <c r="O85">
        <f>rekapitulace!H8</f>
      </c>
      <c r="P85">
        <f>ROUND(O85/100*H85,2)</f>
      </c>
    </row>
    <row r="86" ht="12.75">
      <c r="D86" s="14" t="s">
        <v>44</v>
      </c>
    </row>
    <row r="87" spans="1:16" ht="12.75">
      <c r="A87" s="7">
        <v>17</v>
      </c>
      <c r="B87" s="7" t="s">
        <v>102</v>
      </c>
      <c r="C87" s="7" t="s">
        <v>44</v>
      </c>
      <c r="D87" s="7" t="s">
        <v>103</v>
      </c>
      <c r="E87" s="7" t="s">
        <v>69</v>
      </c>
      <c r="F87" s="9">
        <v>12.906</v>
      </c>
      <c r="G87" s="13"/>
      <c r="H87" s="12">
        <f>ROUND((G87*F87),2)</f>
      </c>
      <c r="I87" s="9">
        <v>0</v>
      </c>
      <c r="J87" s="9">
        <f>F87*I87</f>
      </c>
      <c r="K87" s="9">
        <v>0</v>
      </c>
      <c r="L87" s="9">
        <f>F87*K87</f>
      </c>
      <c r="O87">
        <f>rekapitulace!H8</f>
      </c>
      <c r="P87">
        <f>ROUND(O87/100*H87,2)</f>
      </c>
    </row>
    <row r="88" ht="12.75">
      <c r="D88" s="14" t="s">
        <v>44</v>
      </c>
    </row>
    <row r="89" spans="1:16" ht="12.75">
      <c r="A89" s="7">
        <v>18</v>
      </c>
      <c r="B89" s="7" t="s">
        <v>104</v>
      </c>
      <c r="C89" s="7" t="s">
        <v>44</v>
      </c>
      <c r="D89" s="7" t="s">
        <v>105</v>
      </c>
      <c r="E89" s="7" t="s">
        <v>69</v>
      </c>
      <c r="F89" s="9">
        <v>2.581</v>
      </c>
      <c r="G89" s="13"/>
      <c r="H89" s="12">
        <f>ROUND((G89*F89),2)</f>
      </c>
      <c r="I89" s="9">
        <v>0</v>
      </c>
      <c r="J89" s="9">
        <f>F89*I89</f>
      </c>
      <c r="K89" s="9">
        <v>0</v>
      </c>
      <c r="L89" s="9">
        <f>F89*K89</f>
      </c>
      <c r="O89">
        <f>rekapitulace!H8</f>
      </c>
      <c r="P89">
        <f>ROUND(O89/100*H89,2)</f>
      </c>
    </row>
    <row r="90" ht="12.75">
      <c r="D90" s="14" t="s">
        <v>44</v>
      </c>
    </row>
    <row r="91" spans="1:16" ht="12.75" customHeight="1">
      <c r="A91" s="15"/>
      <c r="B91" s="15"/>
      <c r="C91" s="15" t="s">
        <v>91</v>
      </c>
      <c r="D91" s="15" t="s">
        <v>90</v>
      </c>
      <c r="E91" s="15"/>
      <c r="F91" s="15"/>
      <c r="G91" s="15"/>
      <c r="H91" s="15">
        <f>SUM(H75:H90)</f>
      </c>
      <c r="I91" s="15"/>
      <c r="J91" s="15"/>
      <c r="K91" s="15"/>
      <c r="L91" s="15"/>
      <c r="P91">
        <f>SUM(P75:P90)</f>
      </c>
    </row>
    <row r="93" spans="1:9" ht="12.75" customHeight="1">
      <c r="A93" s="8"/>
      <c r="B93" s="8"/>
      <c r="C93" s="8" t="s">
        <v>107</v>
      </c>
      <c r="D93" s="8" t="s">
        <v>106</v>
      </c>
      <c r="E93" s="8"/>
      <c r="F93" s="10"/>
      <c r="G93" s="8"/>
      <c r="H93" s="10"/>
      <c r="I93" s="10"/>
    </row>
    <row r="94" spans="1:16" ht="12.75">
      <c r="A94" s="7">
        <v>19</v>
      </c>
      <c r="B94" s="7" t="s">
        <v>108</v>
      </c>
      <c r="C94" s="7" t="s">
        <v>44</v>
      </c>
      <c r="D94" s="7" t="s">
        <v>109</v>
      </c>
      <c r="E94" s="7" t="s">
        <v>69</v>
      </c>
      <c r="F94" s="9">
        <v>2.683</v>
      </c>
      <c r="G94" s="13"/>
      <c r="H94" s="12">
        <f>ROUND((G94*F94),2)</f>
      </c>
      <c r="I94" s="9">
        <v>0</v>
      </c>
      <c r="J94" s="9">
        <f>F94*I94</f>
      </c>
      <c r="K94" s="9">
        <v>0</v>
      </c>
      <c r="L94" s="9">
        <f>F94*K94</f>
      </c>
      <c r="O94">
        <f>rekapitulace!H8</f>
      </c>
      <c r="P94">
        <f>ROUND(O94/100*H94,2)</f>
      </c>
    </row>
    <row r="95" ht="12.75">
      <c r="D95" s="14" t="s">
        <v>44</v>
      </c>
    </row>
    <row r="96" spans="1:16" ht="12.75" customHeight="1">
      <c r="A96" s="15"/>
      <c r="B96" s="15"/>
      <c r="C96" s="15" t="s">
        <v>107</v>
      </c>
      <c r="D96" s="15" t="s">
        <v>106</v>
      </c>
      <c r="E96" s="15"/>
      <c r="F96" s="15"/>
      <c r="G96" s="15"/>
      <c r="H96" s="15">
        <f>SUM(H94:H95)</f>
      </c>
      <c r="I96" s="15"/>
      <c r="J96" s="15"/>
      <c r="K96" s="15"/>
      <c r="L96" s="15"/>
      <c r="P96">
        <f>SUM(P94:P95)</f>
      </c>
    </row>
    <row r="98" spans="1:16" ht="12.75" customHeight="1">
      <c r="A98" s="15"/>
      <c r="B98" s="15"/>
      <c r="C98" s="15"/>
      <c r="D98" s="15" t="s">
        <v>110</v>
      </c>
      <c r="E98" s="15"/>
      <c r="F98" s="15"/>
      <c r="G98" s="15"/>
      <c r="H98" s="15">
        <f>+H18+H23+H30+H37+H50+H55+H60+H65+H72+H91+H96</f>
      </c>
      <c r="I98" s="15"/>
      <c r="J98" s="15"/>
      <c r="K98" s="15"/>
      <c r="L98" s="15"/>
      <c r="P98">
        <f>+P18+P23+P30+P37+P50+P55+P60+P65+P72+P91+P96</f>
      </c>
    </row>
    <row r="100" spans="1:12" ht="12.75" customHeight="1">
      <c r="A100" s="15" t="s">
        <v>111</v>
      </c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</row>
    <row r="101" spans="1:12" ht="12.75" customHeight="1">
      <c r="A101" s="15"/>
      <c r="B101" s="15"/>
      <c r="C101" s="15"/>
      <c r="D101" s="15" t="s">
        <v>112</v>
      </c>
      <c r="E101" s="15"/>
      <c r="F101" s="15"/>
      <c r="G101" s="15"/>
      <c r="H101" s="15"/>
      <c r="I101" s="15"/>
      <c r="J101" s="15"/>
      <c r="K101" s="15"/>
      <c r="L101" s="15"/>
    </row>
    <row r="102" spans="1:16" ht="12.75" customHeight="1">
      <c r="A102" s="15"/>
      <c r="B102" s="15"/>
      <c r="C102" s="15"/>
      <c r="D102" s="15" t="s">
        <v>113</v>
      </c>
      <c r="E102" s="15"/>
      <c r="F102" s="15"/>
      <c r="G102" s="15"/>
      <c r="H102" s="15">
        <v>0</v>
      </c>
      <c r="I102" s="15"/>
      <c r="J102" s="15"/>
      <c r="K102" s="15"/>
      <c r="L102" s="15"/>
      <c r="P102">
        <v>0</v>
      </c>
    </row>
    <row r="103" spans="1:12" ht="12.75" customHeight="1">
      <c r="A103" s="15"/>
      <c r="B103" s="15"/>
      <c r="C103" s="15"/>
      <c r="D103" s="15" t="s">
        <v>114</v>
      </c>
      <c r="E103" s="15"/>
      <c r="F103" s="15"/>
      <c r="G103" s="15"/>
      <c r="H103" s="15"/>
      <c r="I103" s="15"/>
      <c r="J103" s="15"/>
      <c r="K103" s="15"/>
      <c r="L103" s="15"/>
    </row>
    <row r="104" spans="1:16" ht="12.75" customHeight="1">
      <c r="A104" s="15"/>
      <c r="B104" s="15"/>
      <c r="C104" s="15"/>
      <c r="D104" s="15" t="s">
        <v>115</v>
      </c>
      <c r="E104" s="15"/>
      <c r="F104" s="15"/>
      <c r="G104" s="15"/>
      <c r="H104" s="15">
        <v>0</v>
      </c>
      <c r="I104" s="15"/>
      <c r="J104" s="15"/>
      <c r="K104" s="15"/>
      <c r="L104" s="15"/>
      <c r="P104">
        <v>0</v>
      </c>
    </row>
    <row r="105" spans="1:16" ht="12.75" customHeight="1">
      <c r="A105" s="15"/>
      <c r="B105" s="15"/>
      <c r="C105" s="15"/>
      <c r="D105" s="15" t="s">
        <v>116</v>
      </c>
      <c r="E105" s="15"/>
      <c r="F105" s="15"/>
      <c r="G105" s="15"/>
      <c r="H105" s="15">
        <f>H102+H104</f>
      </c>
      <c r="I105" s="15"/>
      <c r="J105" s="15"/>
      <c r="K105" s="15"/>
      <c r="L105" s="15"/>
      <c r="P105">
        <f>P102+P104</f>
      </c>
    </row>
    <row r="107" spans="1:16" ht="12.75" customHeight="1">
      <c r="A107" s="15"/>
      <c r="B107" s="15"/>
      <c r="C107" s="15"/>
      <c r="D107" s="15" t="s">
        <v>116</v>
      </c>
      <c r="E107" s="15"/>
      <c r="F107" s="15"/>
      <c r="G107" s="15"/>
      <c r="H107" s="15">
        <f>H98+H105</f>
      </c>
      <c r="I107" s="15"/>
      <c r="J107" s="15"/>
      <c r="K107" s="15"/>
      <c r="L107" s="15"/>
      <c r="P107">
        <f>P98+P105</f>
      </c>
    </row>
  </sheetData>
  <sheetProtection formatColumns="0"/>
  <mergeCells count="9">
    <mergeCell ref="A8:A9"/>
    <mergeCell ref="B8:B9"/>
    <mergeCell ref="C8:C9"/>
    <mergeCell ref="D8:D9"/>
    <mergeCell ref="E8:E9"/>
    <mergeCell ref="F8:F9"/>
    <mergeCell ref="G8:H8"/>
    <mergeCell ref="I8:J8"/>
    <mergeCell ref="K8:L8"/>
  </mergeCells>
  <printOptions/>
  <pageMargins left="0.75" right="0.75" top="1" bottom="1" header="0.5" footer="0.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P107"/>
  <sheetViews>
    <sheetView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6.7109375" style="0" customWidth="1"/>
    <col min="2" max="2" width="15.7109375" style="0" customWidth="1"/>
    <col min="3" max="3" width="18.7109375" style="0" customWidth="1"/>
    <col min="4" max="4" width="75.7109375" style="0" customWidth="1"/>
    <col min="5" max="5" width="9.7109375" style="0" customWidth="1"/>
    <col min="6" max="6" width="12.7109375" style="0" customWidth="1"/>
    <col min="7" max="12" width="14.7109375" style="0" customWidth="1"/>
    <col min="15" max="16" width="9.140625" style="0" hidden="1" customWidth="1"/>
  </cols>
  <sheetData>
    <row r="1" ht="12.75" customHeight="1">
      <c r="A1" s="5" t="s">
        <v>13</v>
      </c>
    </row>
    <row r="2" ht="12.75" customHeight="1">
      <c r="C2" s="1" t="s">
        <v>14</v>
      </c>
    </row>
    <row r="4" spans="1:5" ht="12.75" customHeight="1">
      <c r="A4" t="s">
        <v>15</v>
      </c>
      <c r="C4" s="5" t="s">
        <v>18</v>
      </c>
      <c r="D4" s="5" t="s">
        <v>19</v>
      </c>
      <c r="E4" s="5"/>
    </row>
    <row r="5" spans="1:5" ht="12.75" customHeight="1">
      <c r="A5" t="s">
        <v>16</v>
      </c>
      <c r="C5" s="5" t="s">
        <v>163</v>
      </c>
      <c r="D5" s="5" t="s">
        <v>163</v>
      </c>
      <c r="E5" s="5"/>
    </row>
    <row r="6" spans="1:5" ht="12.75" customHeight="1">
      <c r="A6" t="s">
        <v>17</v>
      </c>
      <c r="C6" s="5" t="s">
        <v>163</v>
      </c>
      <c r="D6" s="5" t="s">
        <v>163</v>
      </c>
      <c r="E6" s="5"/>
    </row>
    <row r="7" spans="3:5" ht="12.75" customHeight="1">
      <c r="C7" s="5"/>
      <c r="D7" s="5"/>
      <c r="E7" s="5"/>
    </row>
    <row r="8" spans="1:16" ht="12.75" customHeight="1">
      <c r="A8" s="4" t="s">
        <v>21</v>
      </c>
      <c r="B8" s="4" t="s">
        <v>23</v>
      </c>
      <c r="C8" s="4" t="s">
        <v>24</v>
      </c>
      <c r="D8" s="4" t="s">
        <v>25</v>
      </c>
      <c r="E8" s="4" t="s">
        <v>26</v>
      </c>
      <c r="F8" s="4" t="s">
        <v>27</v>
      </c>
      <c r="G8" s="4" t="s">
        <v>28</v>
      </c>
      <c r="H8" s="4"/>
      <c r="I8" s="4" t="s">
        <v>32</v>
      </c>
      <c r="J8" s="4"/>
      <c r="K8" s="4" t="s">
        <v>33</v>
      </c>
      <c r="L8" s="4"/>
      <c r="O8" t="s">
        <v>31</v>
      </c>
      <c r="P8" t="s">
        <v>11</v>
      </c>
    </row>
    <row r="9" spans="1:15" ht="28.5">
      <c r="A9" s="4"/>
      <c r="B9" s="4"/>
      <c r="C9" s="4"/>
      <c r="D9" s="4"/>
      <c r="E9" s="4"/>
      <c r="F9" s="4"/>
      <c r="G9" s="4" t="s">
        <v>29</v>
      </c>
      <c r="H9" s="4" t="s">
        <v>30</v>
      </c>
      <c r="I9" s="4" t="s">
        <v>29</v>
      </c>
      <c r="J9" s="4" t="s">
        <v>30</v>
      </c>
      <c r="K9" s="4" t="s">
        <v>29</v>
      </c>
      <c r="L9" s="4" t="s">
        <v>30</v>
      </c>
      <c r="O9" t="s">
        <v>11</v>
      </c>
    </row>
    <row r="10" spans="1:12" ht="14.25">
      <c r="A10" s="4" t="s">
        <v>22</v>
      </c>
      <c r="B10" s="4" t="s">
        <v>34</v>
      </c>
      <c r="C10" s="4" t="s">
        <v>35</v>
      </c>
      <c r="D10" s="4" t="s">
        <v>36</v>
      </c>
      <c r="E10" s="4" t="s">
        <v>37</v>
      </c>
      <c r="F10" s="4" t="s">
        <v>38</v>
      </c>
      <c r="G10" s="4" t="s">
        <v>39</v>
      </c>
      <c r="H10" s="4" t="s">
        <v>40</v>
      </c>
      <c r="I10" s="4">
        <v>10</v>
      </c>
      <c r="J10" s="4">
        <v>11</v>
      </c>
      <c r="K10" s="4">
        <v>12</v>
      </c>
      <c r="L10" s="4">
        <v>13</v>
      </c>
    </row>
    <row r="11" spans="1:9" ht="12.75" customHeight="1">
      <c r="A11" s="8"/>
      <c r="B11" s="8"/>
      <c r="C11" s="8" t="s">
        <v>42</v>
      </c>
      <c r="D11" s="8" t="s">
        <v>41</v>
      </c>
      <c r="E11" s="8"/>
      <c r="F11" s="10"/>
      <c r="G11" s="8"/>
      <c r="H11" s="10"/>
      <c r="I11" s="10"/>
    </row>
    <row r="12" spans="1:16" ht="12.75">
      <c r="A12" s="7">
        <v>1</v>
      </c>
      <c r="B12" s="7" t="s">
        <v>43</v>
      </c>
      <c r="C12" s="7" t="s">
        <v>44</v>
      </c>
      <c r="D12" s="7" t="s">
        <v>45</v>
      </c>
      <c r="E12" s="7" t="s">
        <v>46</v>
      </c>
      <c r="F12" s="9">
        <v>7.56</v>
      </c>
      <c r="G12" s="13"/>
      <c r="H12" s="12">
        <f>ROUND((G12*F12),2)</f>
      </c>
      <c r="I12" s="9">
        <v>0.04766</v>
      </c>
      <c r="J12" s="9">
        <f>F12*I12</f>
      </c>
      <c r="K12" s="9">
        <v>0</v>
      </c>
      <c r="L12" s="9">
        <f>F12*K12</f>
      </c>
      <c r="O12">
        <f>rekapitulace!H8</f>
      </c>
      <c r="P12">
        <f>ROUND(O12/100*H12,2)</f>
      </c>
    </row>
    <row r="13" ht="12.75">
      <c r="D13" s="14" t="s">
        <v>44</v>
      </c>
    </row>
    <row r="14" spans="1:16" ht="12.75">
      <c r="A14" s="7">
        <v>2</v>
      </c>
      <c r="B14" s="7" t="s">
        <v>47</v>
      </c>
      <c r="C14" s="7" t="s">
        <v>44</v>
      </c>
      <c r="D14" s="7" t="s">
        <v>48</v>
      </c>
      <c r="E14" s="7" t="s">
        <v>49</v>
      </c>
      <c r="F14" s="9">
        <v>14.2</v>
      </c>
      <c r="G14" s="13"/>
      <c r="H14" s="12">
        <f>ROUND((G14*F14),2)</f>
      </c>
      <c r="I14" s="9">
        <v>0.00431</v>
      </c>
      <c r="J14" s="9">
        <f>F14*I14</f>
      </c>
      <c r="K14" s="9">
        <v>0</v>
      </c>
      <c r="L14" s="9">
        <f>F14*K14</f>
      </c>
      <c r="O14">
        <f>rekapitulace!H8</f>
      </c>
      <c r="P14">
        <f>ROUND(O14/100*H14,2)</f>
      </c>
    </row>
    <row r="15" ht="12.75">
      <c r="D15" s="14" t="s">
        <v>44</v>
      </c>
    </row>
    <row r="16" spans="1:16" ht="12.75">
      <c r="A16" s="7">
        <v>3</v>
      </c>
      <c r="B16" s="7" t="s">
        <v>50</v>
      </c>
      <c r="C16" s="7" t="s">
        <v>44</v>
      </c>
      <c r="D16" s="7" t="s">
        <v>51</v>
      </c>
      <c r="E16" s="7" t="s">
        <v>46</v>
      </c>
      <c r="F16" s="9">
        <v>4.4</v>
      </c>
      <c r="G16" s="13"/>
      <c r="H16" s="12">
        <f>ROUND((G16*F16),2)</f>
      </c>
      <c r="I16" s="9">
        <v>4E-05</v>
      </c>
      <c r="J16" s="9">
        <f>F16*I16</f>
      </c>
      <c r="K16" s="9">
        <v>0</v>
      </c>
      <c r="L16" s="9">
        <f>F16*K16</f>
      </c>
      <c r="O16">
        <f>rekapitulace!H8</f>
      </c>
      <c r="P16">
        <f>ROUND(O16/100*H16,2)</f>
      </c>
    </row>
    <row r="17" ht="12.75">
      <c r="D17" s="14" t="s">
        <v>44</v>
      </c>
    </row>
    <row r="18" spans="1:16" ht="12.75" customHeight="1">
      <c r="A18" s="15"/>
      <c r="B18" s="15"/>
      <c r="C18" s="15" t="s">
        <v>42</v>
      </c>
      <c r="D18" s="15" t="s">
        <v>41</v>
      </c>
      <c r="E18" s="15"/>
      <c r="F18" s="15"/>
      <c r="G18" s="15"/>
      <c r="H18" s="15">
        <f>SUM(H12:H17)</f>
      </c>
      <c r="I18" s="15"/>
      <c r="J18" s="15"/>
      <c r="K18" s="15"/>
      <c r="L18" s="15"/>
      <c r="P18">
        <f>SUM(P12:P17)</f>
      </c>
    </row>
    <row r="20" spans="1:9" ht="12.75" customHeight="1">
      <c r="A20" s="8"/>
      <c r="B20" s="8"/>
      <c r="C20" s="8" t="s">
        <v>53</v>
      </c>
      <c r="D20" s="8" t="s">
        <v>52</v>
      </c>
      <c r="E20" s="8"/>
      <c r="F20" s="10"/>
      <c r="G20" s="8"/>
      <c r="H20" s="10"/>
      <c r="I20" s="10"/>
    </row>
    <row r="21" spans="1:16" ht="12.75">
      <c r="A21" s="7">
        <v>4</v>
      </c>
      <c r="B21" s="7" t="s">
        <v>54</v>
      </c>
      <c r="C21" s="7" t="s">
        <v>44</v>
      </c>
      <c r="D21" s="7" t="s">
        <v>55</v>
      </c>
      <c r="E21" s="7" t="s">
        <v>46</v>
      </c>
      <c r="F21" s="9">
        <v>3.15</v>
      </c>
      <c r="G21" s="13"/>
      <c r="H21" s="12">
        <f>ROUND((G21*F21),2)</f>
      </c>
      <c r="I21" s="9">
        <v>0.04817</v>
      </c>
      <c r="J21" s="9">
        <f>F21*I21</f>
      </c>
      <c r="K21" s="9">
        <v>0</v>
      </c>
      <c r="L21" s="9">
        <f>F21*K21</f>
      </c>
      <c r="O21">
        <f>rekapitulace!H8</f>
      </c>
      <c r="P21">
        <f>ROUND(O21/100*H21,2)</f>
      </c>
    </row>
    <row r="22" ht="12.75">
      <c r="D22" s="14" t="s">
        <v>44</v>
      </c>
    </row>
    <row r="23" spans="1:16" ht="12.75" customHeight="1">
      <c r="A23" s="15"/>
      <c r="B23" s="15"/>
      <c r="C23" s="15" t="s">
        <v>53</v>
      </c>
      <c r="D23" s="15" t="s">
        <v>52</v>
      </c>
      <c r="E23" s="15"/>
      <c r="F23" s="15"/>
      <c r="G23" s="15"/>
      <c r="H23" s="15">
        <f>SUM(H21:H22)</f>
      </c>
      <c r="I23" s="15"/>
      <c r="J23" s="15"/>
      <c r="K23" s="15"/>
      <c r="L23" s="15"/>
      <c r="P23">
        <f>SUM(P21:P22)</f>
      </c>
    </row>
    <row r="25" spans="1:9" ht="12.75" customHeight="1">
      <c r="A25" s="8"/>
      <c r="B25" s="8"/>
      <c r="C25" s="8" t="s">
        <v>57</v>
      </c>
      <c r="D25" s="8" t="s">
        <v>56</v>
      </c>
      <c r="E25" s="8"/>
      <c r="F25" s="10"/>
      <c r="G25" s="8"/>
      <c r="H25" s="10"/>
      <c r="I25" s="10"/>
    </row>
    <row r="26" spans="1:16" ht="12.75">
      <c r="A26" s="7">
        <v>5</v>
      </c>
      <c r="B26" s="7" t="s">
        <v>122</v>
      </c>
      <c r="C26" s="7" t="s">
        <v>44</v>
      </c>
      <c r="D26" s="7" t="s">
        <v>123</v>
      </c>
      <c r="E26" s="7" t="s">
        <v>60</v>
      </c>
      <c r="F26" s="9">
        <v>2</v>
      </c>
      <c r="G26" s="13"/>
      <c r="H26" s="12">
        <f>ROUND((G26*F26),2)</f>
      </c>
      <c r="I26" s="9">
        <v>0.0907</v>
      </c>
      <c r="J26" s="9">
        <f>F26*I26</f>
      </c>
      <c r="K26" s="9">
        <v>0</v>
      </c>
      <c r="L26" s="9">
        <f>F26*K26</f>
      </c>
      <c r="O26">
        <f>rekapitulace!H8</f>
      </c>
      <c r="P26">
        <f>ROUND(O26/100*H26,2)</f>
      </c>
    </row>
    <row r="27" ht="12.75">
      <c r="D27" s="14" t="s">
        <v>44</v>
      </c>
    </row>
    <row r="28" spans="1:16" ht="12.75">
      <c r="A28" s="7">
        <v>6</v>
      </c>
      <c r="B28" s="7" t="s">
        <v>164</v>
      </c>
      <c r="C28" s="7" t="s">
        <v>44</v>
      </c>
      <c r="D28" s="7" t="s">
        <v>165</v>
      </c>
      <c r="E28" s="7" t="s">
        <v>63</v>
      </c>
      <c r="F28" s="9">
        <v>2</v>
      </c>
      <c r="G28" s="13"/>
      <c r="H28" s="12">
        <f>ROUND((G28*F28),2)</f>
      </c>
      <c r="I28" s="9">
        <v>0</v>
      </c>
      <c r="J28" s="9">
        <f>F28*I28</f>
      </c>
      <c r="K28" s="9">
        <v>0</v>
      </c>
      <c r="L28" s="9">
        <f>F28*K28</f>
      </c>
      <c r="O28">
        <f>rekapitulace!H8</f>
      </c>
      <c r="P28">
        <f>ROUND(O28/100*H28,2)</f>
      </c>
    </row>
    <row r="29" ht="409.5">
      <c r="D29" s="14" t="s">
        <v>126</v>
      </c>
    </row>
    <row r="30" spans="1:16" ht="12.75" customHeight="1">
      <c r="A30" s="15"/>
      <c r="B30" s="15"/>
      <c r="C30" s="15" t="s">
        <v>57</v>
      </c>
      <c r="D30" s="15" t="s">
        <v>56</v>
      </c>
      <c r="E30" s="15"/>
      <c r="F30" s="15"/>
      <c r="G30" s="15"/>
      <c r="H30" s="15">
        <f>SUM(H26:H29)</f>
      </c>
      <c r="I30" s="15"/>
      <c r="J30" s="15"/>
      <c r="K30" s="15"/>
      <c r="L30" s="15"/>
      <c r="P30">
        <f>SUM(P26:P29)</f>
      </c>
    </row>
    <row r="32" spans="1:9" ht="12.75" customHeight="1">
      <c r="A32" s="8"/>
      <c r="B32" s="8"/>
      <c r="C32" s="8" t="s">
        <v>128</v>
      </c>
      <c r="D32" s="8" t="s">
        <v>127</v>
      </c>
      <c r="E32" s="8"/>
      <c r="F32" s="10"/>
      <c r="G32" s="8"/>
      <c r="H32" s="10"/>
      <c r="I32" s="10"/>
    </row>
    <row r="33" spans="1:16" ht="12.75">
      <c r="A33" s="7">
        <v>20</v>
      </c>
      <c r="B33" s="7" t="s">
        <v>129</v>
      </c>
      <c r="C33" s="7" t="s">
        <v>44</v>
      </c>
      <c r="D33" s="7" t="s">
        <v>130</v>
      </c>
      <c r="E33" s="7" t="s">
        <v>49</v>
      </c>
      <c r="F33" s="9">
        <v>1.6</v>
      </c>
      <c r="G33" s="13"/>
      <c r="H33" s="12">
        <f>ROUND((G33*F33),2)</f>
      </c>
      <c r="I33" s="9">
        <v>0.00226</v>
      </c>
      <c r="J33" s="9">
        <f>F33*I33</f>
      </c>
      <c r="K33" s="9">
        <v>0</v>
      </c>
      <c r="L33" s="9">
        <f>F33*K33</f>
      </c>
      <c r="O33">
        <f>rekapitulace!H8</f>
      </c>
      <c r="P33">
        <f>ROUND(O33/100*H33,2)</f>
      </c>
    </row>
    <row r="34" ht="12.75">
      <c r="D34" s="14" t="s">
        <v>44</v>
      </c>
    </row>
    <row r="35" spans="1:16" ht="12.75">
      <c r="A35" s="7">
        <v>21</v>
      </c>
      <c r="B35" s="7" t="s">
        <v>131</v>
      </c>
      <c r="C35" s="7" t="s">
        <v>44</v>
      </c>
      <c r="D35" s="7" t="s">
        <v>132</v>
      </c>
      <c r="E35" s="7" t="s">
        <v>69</v>
      </c>
      <c r="F35" s="9">
        <v>0.004</v>
      </c>
      <c r="G35" s="13"/>
      <c r="H35" s="12">
        <f>ROUND((G35*F35),2)</f>
      </c>
      <c r="I35" s="9">
        <v>0</v>
      </c>
      <c r="J35" s="9">
        <f>F35*I35</f>
      </c>
      <c r="K35" s="9">
        <v>0</v>
      </c>
      <c r="L35" s="9">
        <f>F35*K35</f>
      </c>
      <c r="O35">
        <f>rekapitulace!H8</f>
      </c>
      <c r="P35">
        <f>ROUND(O35/100*H35,2)</f>
      </c>
    </row>
    <row r="36" ht="12.75">
      <c r="D36" s="14" t="s">
        <v>44</v>
      </c>
    </row>
    <row r="37" spans="1:16" ht="12.75" customHeight="1">
      <c r="A37" s="15"/>
      <c r="B37" s="15"/>
      <c r="C37" s="15" t="s">
        <v>128</v>
      </c>
      <c r="D37" s="15" t="s">
        <v>127</v>
      </c>
      <c r="E37" s="15"/>
      <c r="F37" s="15"/>
      <c r="G37" s="15"/>
      <c r="H37" s="15">
        <f>SUM(H33:H36)</f>
      </c>
      <c r="I37" s="15"/>
      <c r="J37" s="15"/>
      <c r="K37" s="15"/>
      <c r="L37" s="15"/>
      <c r="P37">
        <f>SUM(P33:P36)</f>
      </c>
    </row>
    <row r="39" spans="1:9" ht="12.75" customHeight="1">
      <c r="A39" s="8"/>
      <c r="B39" s="8"/>
      <c r="C39" s="8" t="s">
        <v>150</v>
      </c>
      <c r="D39" s="8" t="s">
        <v>149</v>
      </c>
      <c r="E39" s="8"/>
      <c r="F39" s="10"/>
      <c r="G39" s="8"/>
      <c r="H39" s="10"/>
      <c r="I39" s="10"/>
    </row>
    <row r="40" spans="1:16" ht="12.75">
      <c r="A40" s="7">
        <v>22</v>
      </c>
      <c r="B40" s="7" t="s">
        <v>151</v>
      </c>
      <c r="C40" s="7" t="s">
        <v>44</v>
      </c>
      <c r="D40" s="7" t="s">
        <v>152</v>
      </c>
      <c r="E40" s="7" t="s">
        <v>46</v>
      </c>
      <c r="F40" s="9">
        <v>1.68</v>
      </c>
      <c r="G40" s="13"/>
      <c r="H40" s="12">
        <f>ROUND((G40*F40),2)</f>
      </c>
      <c r="I40" s="9">
        <v>0.00021</v>
      </c>
      <c r="J40" s="9">
        <f>F40*I40</f>
      </c>
      <c r="K40" s="9">
        <v>0</v>
      </c>
      <c r="L40" s="9">
        <f>F40*K40</f>
      </c>
      <c r="O40">
        <f>rekapitulace!H8</f>
      </c>
      <c r="P40">
        <f>ROUND(O40/100*H40,2)</f>
      </c>
    </row>
    <row r="41" ht="12.75">
      <c r="D41" s="14" t="s">
        <v>44</v>
      </c>
    </row>
    <row r="42" spans="1:16" ht="12.75">
      <c r="A42" s="7">
        <v>23</v>
      </c>
      <c r="B42" s="7" t="s">
        <v>153</v>
      </c>
      <c r="C42" s="7" t="s">
        <v>44</v>
      </c>
      <c r="D42" s="7" t="s">
        <v>154</v>
      </c>
      <c r="E42" s="7" t="s">
        <v>46</v>
      </c>
      <c r="F42" s="9">
        <v>1.68</v>
      </c>
      <c r="G42" s="13"/>
      <c r="H42" s="12">
        <f>ROUND((G42*F42),2)</f>
      </c>
      <c r="I42" s="9">
        <v>0</v>
      </c>
      <c r="J42" s="9">
        <f>F42*I42</f>
      </c>
      <c r="K42" s="9">
        <v>0</v>
      </c>
      <c r="L42" s="9">
        <f>F42*K42</f>
      </c>
      <c r="O42">
        <f>rekapitulace!H8</f>
      </c>
      <c r="P42">
        <f>ROUND(O42/100*H42,2)</f>
      </c>
    </row>
    <row r="43" ht="12.75">
      <c r="D43" s="14" t="s">
        <v>44</v>
      </c>
    </row>
    <row r="44" spans="1:16" ht="12.75">
      <c r="A44" s="7">
        <v>24</v>
      </c>
      <c r="B44" s="7" t="s">
        <v>155</v>
      </c>
      <c r="C44" s="7" t="s">
        <v>44</v>
      </c>
      <c r="D44" s="7" t="s">
        <v>156</v>
      </c>
      <c r="E44" s="7" t="s">
        <v>46</v>
      </c>
      <c r="F44" s="9">
        <v>1.68</v>
      </c>
      <c r="G44" s="13"/>
      <c r="H44" s="12">
        <f>ROUND((G44*F44),2)</f>
      </c>
      <c r="I44" s="9">
        <v>0.00467</v>
      </c>
      <c r="J44" s="9">
        <f>F44*I44</f>
      </c>
      <c r="K44" s="9">
        <v>0</v>
      </c>
      <c r="L44" s="9">
        <f>F44*K44</f>
      </c>
      <c r="O44">
        <f>rekapitulace!H8</f>
      </c>
      <c r="P44">
        <f>ROUND(O44/100*H44,2)</f>
      </c>
    </row>
    <row r="45" ht="12.75">
      <c r="D45" s="14" t="s">
        <v>44</v>
      </c>
    </row>
    <row r="46" spans="1:16" ht="12.75">
      <c r="A46" s="7">
        <v>25</v>
      </c>
      <c r="B46" s="7" t="s">
        <v>157</v>
      </c>
      <c r="C46" s="7" t="s">
        <v>44</v>
      </c>
      <c r="D46" s="7" t="s">
        <v>158</v>
      </c>
      <c r="E46" s="7" t="s">
        <v>49</v>
      </c>
      <c r="F46" s="9">
        <v>11.6</v>
      </c>
      <c r="G46" s="13"/>
      <c r="H46" s="12">
        <f>ROUND((G46*F46),2)</f>
      </c>
      <c r="I46" s="9">
        <v>0</v>
      </c>
      <c r="J46" s="9">
        <f>F46*I46</f>
      </c>
      <c r="K46" s="9">
        <v>0</v>
      </c>
      <c r="L46" s="9">
        <f>F46*K46</f>
      </c>
      <c r="O46">
        <f>rekapitulace!H8</f>
      </c>
      <c r="P46">
        <f>ROUND(O46/100*H46,2)</f>
      </c>
    </row>
    <row r="47" ht="12.75">
      <c r="D47" s="14" t="s">
        <v>44</v>
      </c>
    </row>
    <row r="48" spans="1:16" ht="12.75">
      <c r="A48" s="7">
        <v>26</v>
      </c>
      <c r="B48" s="7" t="s">
        <v>159</v>
      </c>
      <c r="C48" s="7" t="s">
        <v>44</v>
      </c>
      <c r="D48" s="7" t="s">
        <v>160</v>
      </c>
      <c r="E48" s="7" t="s">
        <v>69</v>
      </c>
      <c r="F48" s="9">
        <v>0.008</v>
      </c>
      <c r="G48" s="13"/>
      <c r="H48" s="12">
        <f>ROUND((G48*F48),2)</f>
      </c>
      <c r="I48" s="9">
        <v>0</v>
      </c>
      <c r="J48" s="9">
        <f>F48*I48</f>
      </c>
      <c r="K48" s="9">
        <v>0</v>
      </c>
      <c r="L48" s="9">
        <f>F48*K48</f>
      </c>
      <c r="O48">
        <f>rekapitulace!H8</f>
      </c>
      <c r="P48">
        <f>ROUND(O48/100*H48,2)</f>
      </c>
    </row>
    <row r="49" ht="12.75">
      <c r="D49" s="14" t="s">
        <v>44</v>
      </c>
    </row>
    <row r="50" spans="1:16" ht="12.75" customHeight="1">
      <c r="A50" s="15"/>
      <c r="B50" s="15"/>
      <c r="C50" s="15" t="s">
        <v>150</v>
      </c>
      <c r="D50" s="15" t="s">
        <v>149</v>
      </c>
      <c r="E50" s="15"/>
      <c r="F50" s="15"/>
      <c r="G50" s="15"/>
      <c r="H50" s="15">
        <f>SUM(H40:H49)</f>
      </c>
      <c r="I50" s="15"/>
      <c r="J50" s="15"/>
      <c r="K50" s="15"/>
      <c r="L50" s="15"/>
      <c r="P50">
        <f>SUM(P40:P49)</f>
      </c>
    </row>
    <row r="52" spans="1:9" ht="12.75" customHeight="1">
      <c r="A52" s="8"/>
      <c r="B52" s="8"/>
      <c r="C52" s="8" t="s">
        <v>73</v>
      </c>
      <c r="D52" s="8" t="s">
        <v>72</v>
      </c>
      <c r="E52" s="8"/>
      <c r="F52" s="10"/>
      <c r="G52" s="8"/>
      <c r="H52" s="10"/>
      <c r="I52" s="10"/>
    </row>
    <row r="53" spans="1:16" ht="12.75">
      <c r="A53" s="7">
        <v>27</v>
      </c>
      <c r="B53" s="7" t="s">
        <v>74</v>
      </c>
      <c r="C53" s="7" t="s">
        <v>44</v>
      </c>
      <c r="D53" s="7" t="s">
        <v>75</v>
      </c>
      <c r="E53" s="7" t="s">
        <v>46</v>
      </c>
      <c r="F53" s="9">
        <v>9.072</v>
      </c>
      <c r="G53" s="13"/>
      <c r="H53" s="12">
        <f>ROUND((G53*F53),2)</f>
      </c>
      <c r="I53" s="9">
        <v>0.00016</v>
      </c>
      <c r="J53" s="9">
        <f>F53*I53</f>
      </c>
      <c r="K53" s="9">
        <v>0</v>
      </c>
      <c r="L53" s="9">
        <f>F53*K53</f>
      </c>
      <c r="O53">
        <f>rekapitulace!H8</f>
      </c>
      <c r="P53">
        <f>ROUND(O53/100*H53,2)</f>
      </c>
    </row>
    <row r="54" ht="12.75">
      <c r="D54" s="14" t="s">
        <v>44</v>
      </c>
    </row>
    <row r="55" spans="1:16" ht="12.75" customHeight="1">
      <c r="A55" s="15"/>
      <c r="B55" s="15"/>
      <c r="C55" s="15" t="s">
        <v>73</v>
      </c>
      <c r="D55" s="15" t="s">
        <v>72</v>
      </c>
      <c r="E55" s="15"/>
      <c r="F55" s="15"/>
      <c r="G55" s="15"/>
      <c r="H55" s="15">
        <f>SUM(H53:H54)</f>
      </c>
      <c r="I55" s="15"/>
      <c r="J55" s="15"/>
      <c r="K55" s="15"/>
      <c r="L55" s="15"/>
      <c r="P55">
        <f>SUM(P53:P54)</f>
      </c>
    </row>
    <row r="57" spans="1:9" ht="12.75" customHeight="1">
      <c r="A57" s="8"/>
      <c r="B57" s="8"/>
      <c r="C57" s="8" t="s">
        <v>77</v>
      </c>
      <c r="D57" s="8" t="s">
        <v>76</v>
      </c>
      <c r="E57" s="8"/>
      <c r="F57" s="10"/>
      <c r="G57" s="8"/>
      <c r="H57" s="10"/>
      <c r="I57" s="10"/>
    </row>
    <row r="58" spans="1:16" ht="12.75">
      <c r="A58" s="7">
        <v>7</v>
      </c>
      <c r="B58" s="7" t="s">
        <v>137</v>
      </c>
      <c r="C58" s="7" t="s">
        <v>44</v>
      </c>
      <c r="D58" s="7" t="s">
        <v>138</v>
      </c>
      <c r="E58" s="7" t="s">
        <v>46</v>
      </c>
      <c r="F58" s="9">
        <v>4</v>
      </c>
      <c r="G58" s="13"/>
      <c r="H58" s="12">
        <f>ROUND((G58*F58),2)</f>
      </c>
      <c r="I58" s="9">
        <v>0.00158</v>
      </c>
      <c r="J58" s="9">
        <f>F58*I58</f>
      </c>
      <c r="K58" s="9">
        <v>0</v>
      </c>
      <c r="L58" s="9">
        <f>F58*K58</f>
      </c>
      <c r="O58">
        <f>rekapitulace!H8</f>
      </c>
      <c r="P58">
        <f>ROUND(O58/100*H58,2)</f>
      </c>
    </row>
    <row r="59" ht="12.75">
      <c r="D59" s="14" t="s">
        <v>44</v>
      </c>
    </row>
    <row r="60" spans="1:16" ht="12.75" customHeight="1">
      <c r="A60" s="15"/>
      <c r="B60" s="15"/>
      <c r="C60" s="15" t="s">
        <v>77</v>
      </c>
      <c r="D60" s="15" t="s">
        <v>76</v>
      </c>
      <c r="E60" s="15"/>
      <c r="F60" s="15"/>
      <c r="G60" s="15"/>
      <c r="H60" s="15">
        <f>SUM(H58:H59)</f>
      </c>
      <c r="I60" s="15"/>
      <c r="J60" s="15"/>
      <c r="K60" s="15"/>
      <c r="L60" s="15"/>
      <c r="P60">
        <f>SUM(P58:P59)</f>
      </c>
    </row>
    <row r="62" spans="1:9" ht="12.75" customHeight="1">
      <c r="A62" s="8"/>
      <c r="B62" s="8"/>
      <c r="C62" s="8" t="s">
        <v>81</v>
      </c>
      <c r="D62" s="8" t="s">
        <v>80</v>
      </c>
      <c r="E62" s="8"/>
      <c r="F62" s="10"/>
      <c r="G62" s="8"/>
      <c r="H62" s="10"/>
      <c r="I62" s="10"/>
    </row>
    <row r="63" spans="1:16" ht="12.75">
      <c r="A63" s="7">
        <v>8</v>
      </c>
      <c r="B63" s="7" t="s">
        <v>82</v>
      </c>
      <c r="C63" s="7" t="s">
        <v>44</v>
      </c>
      <c r="D63" s="7" t="s">
        <v>83</v>
      </c>
      <c r="E63" s="7" t="s">
        <v>46</v>
      </c>
      <c r="F63" s="9">
        <v>20</v>
      </c>
      <c r="G63" s="13"/>
      <c r="H63" s="12">
        <f>ROUND((G63*F63),2)</f>
      </c>
      <c r="I63" s="9">
        <v>0</v>
      </c>
      <c r="J63" s="9">
        <f>F63*I63</f>
      </c>
      <c r="K63" s="9">
        <v>0</v>
      </c>
      <c r="L63" s="9">
        <f>F63*K63</f>
      </c>
      <c r="O63">
        <f>rekapitulace!H8</f>
      </c>
      <c r="P63">
        <f>ROUND(O63/100*H63,2)</f>
      </c>
    </row>
    <row r="64" ht="12.75">
      <c r="D64" s="14" t="s">
        <v>44</v>
      </c>
    </row>
    <row r="65" spans="1:16" ht="12.75" customHeight="1">
      <c r="A65" s="15"/>
      <c r="B65" s="15"/>
      <c r="C65" s="15" t="s">
        <v>81</v>
      </c>
      <c r="D65" s="15" t="s">
        <v>80</v>
      </c>
      <c r="E65" s="15"/>
      <c r="F65" s="15"/>
      <c r="G65" s="15"/>
      <c r="H65" s="15">
        <f>SUM(H63:H64)</f>
      </c>
      <c r="I65" s="15"/>
      <c r="J65" s="15"/>
      <c r="K65" s="15"/>
      <c r="L65" s="15"/>
      <c r="P65">
        <f>SUM(P63:P64)</f>
      </c>
    </row>
    <row r="67" spans="1:9" ht="12.75" customHeight="1">
      <c r="A67" s="8"/>
      <c r="B67" s="8"/>
      <c r="C67" s="8" t="s">
        <v>85</v>
      </c>
      <c r="D67" s="8" t="s">
        <v>84</v>
      </c>
      <c r="E67" s="8"/>
      <c r="F67" s="10"/>
      <c r="G67" s="8"/>
      <c r="H67" s="10"/>
      <c r="I67" s="10"/>
    </row>
    <row r="68" spans="1:16" ht="12.75">
      <c r="A68" s="7">
        <v>9</v>
      </c>
      <c r="B68" s="7" t="s">
        <v>139</v>
      </c>
      <c r="C68" s="7" t="s">
        <v>44</v>
      </c>
      <c r="D68" s="7" t="s">
        <v>140</v>
      </c>
      <c r="E68" s="7" t="s">
        <v>46</v>
      </c>
      <c r="F68" s="9">
        <v>4.4</v>
      </c>
      <c r="G68" s="13"/>
      <c r="H68" s="12">
        <f>ROUND((G68*F68),2)</f>
      </c>
      <c r="I68" s="9">
        <v>0.00082</v>
      </c>
      <c r="J68" s="9">
        <f>F68*I68</f>
      </c>
      <c r="K68" s="9">
        <v>0</v>
      </c>
      <c r="L68" s="9">
        <f>F68*K68</f>
      </c>
      <c r="O68">
        <f>rekapitulace!H8</f>
      </c>
      <c r="P68">
        <f>ROUND(O68/100*H68,2)</f>
      </c>
    </row>
    <row r="69" ht="12.75">
      <c r="D69" s="14" t="s">
        <v>44</v>
      </c>
    </row>
    <row r="70" spans="1:16" ht="12.75">
      <c r="A70" s="7">
        <v>10</v>
      </c>
      <c r="B70" s="7" t="s">
        <v>141</v>
      </c>
      <c r="C70" s="7" t="s">
        <v>44</v>
      </c>
      <c r="D70" s="7" t="s">
        <v>142</v>
      </c>
      <c r="E70" s="7" t="s">
        <v>60</v>
      </c>
      <c r="F70" s="9">
        <v>4</v>
      </c>
      <c r="G70" s="13"/>
      <c r="H70" s="12">
        <f>ROUND((G70*F70),2)</f>
      </c>
      <c r="I70" s="9">
        <v>0</v>
      </c>
      <c r="J70" s="9">
        <f>F70*I70</f>
      </c>
      <c r="K70" s="9">
        <v>0</v>
      </c>
      <c r="L70" s="9">
        <f>F70*K70</f>
      </c>
      <c r="O70">
        <f>rekapitulace!H8</f>
      </c>
      <c r="P70">
        <f>ROUND(O70/100*H70,2)</f>
      </c>
    </row>
    <row r="71" ht="12.75">
      <c r="D71" s="14" t="s">
        <v>44</v>
      </c>
    </row>
    <row r="72" spans="1:16" ht="12.75" customHeight="1">
      <c r="A72" s="15"/>
      <c r="B72" s="15"/>
      <c r="C72" s="15" t="s">
        <v>85</v>
      </c>
      <c r="D72" s="15" t="s">
        <v>84</v>
      </c>
      <c r="E72" s="15"/>
      <c r="F72" s="15"/>
      <c r="G72" s="15"/>
      <c r="H72" s="15">
        <f>SUM(H68:H71)</f>
      </c>
      <c r="I72" s="15"/>
      <c r="J72" s="15"/>
      <c r="K72" s="15"/>
      <c r="L72" s="15"/>
      <c r="P72">
        <f>SUM(P68:P71)</f>
      </c>
    </row>
    <row r="74" spans="1:9" ht="12.75" customHeight="1">
      <c r="A74" s="8"/>
      <c r="B74" s="8"/>
      <c r="C74" s="8" t="s">
        <v>91</v>
      </c>
      <c r="D74" s="8" t="s">
        <v>90</v>
      </c>
      <c r="E74" s="8"/>
      <c r="F74" s="10"/>
      <c r="G74" s="8"/>
      <c r="H74" s="10"/>
      <c r="I74" s="10"/>
    </row>
    <row r="75" spans="1:16" ht="12.75">
      <c r="A75" s="7">
        <v>11</v>
      </c>
      <c r="B75" s="7" t="s">
        <v>92</v>
      </c>
      <c r="C75" s="7" t="s">
        <v>44</v>
      </c>
      <c r="D75" s="7" t="s">
        <v>93</v>
      </c>
      <c r="E75" s="7" t="s">
        <v>46</v>
      </c>
      <c r="F75" s="9">
        <v>7.56</v>
      </c>
      <c r="G75" s="13"/>
      <c r="H75" s="12">
        <f>ROUND((G75*F75),2)</f>
      </c>
      <c r="I75" s="9">
        <v>0</v>
      </c>
      <c r="J75" s="9">
        <f>F75*I75</f>
      </c>
      <c r="K75" s="9">
        <v>0</v>
      </c>
      <c r="L75" s="9">
        <f>F75*K75</f>
      </c>
      <c r="O75">
        <f>rekapitulace!H8</f>
      </c>
      <c r="P75">
        <f>ROUND(O75/100*H75,2)</f>
      </c>
    </row>
    <row r="76" ht="12.75">
      <c r="D76" s="14" t="s">
        <v>44</v>
      </c>
    </row>
    <row r="77" spans="1:16" ht="12.75">
      <c r="A77" s="7">
        <v>12</v>
      </c>
      <c r="B77" s="7" t="s">
        <v>161</v>
      </c>
      <c r="C77" s="7" t="s">
        <v>44</v>
      </c>
      <c r="D77" s="7" t="s">
        <v>162</v>
      </c>
      <c r="E77" s="7" t="s">
        <v>46</v>
      </c>
      <c r="F77" s="9">
        <v>1.68</v>
      </c>
      <c r="G77" s="13"/>
      <c r="H77" s="12">
        <f>ROUND((G77*F77),2)</f>
      </c>
      <c r="I77" s="9">
        <v>0</v>
      </c>
      <c r="J77" s="9">
        <f>F77*I77</f>
      </c>
      <c r="K77" s="9">
        <v>0</v>
      </c>
      <c r="L77" s="9">
        <f>F77*K77</f>
      </c>
      <c r="O77">
        <f>rekapitulace!H8</f>
      </c>
      <c r="P77">
        <f>ROUND(O77/100*H77,2)</f>
      </c>
    </row>
    <row r="78" ht="12.75">
      <c r="D78" s="14" t="s">
        <v>44</v>
      </c>
    </row>
    <row r="79" spans="1:16" ht="12.75">
      <c r="A79" s="7">
        <v>13</v>
      </c>
      <c r="B79" s="7" t="s">
        <v>94</v>
      </c>
      <c r="C79" s="7" t="s">
        <v>44</v>
      </c>
      <c r="D79" s="7" t="s">
        <v>95</v>
      </c>
      <c r="E79" s="7" t="s">
        <v>69</v>
      </c>
      <c r="F79" s="9">
        <v>0.738</v>
      </c>
      <c r="G79" s="13"/>
      <c r="H79" s="12">
        <f>ROUND((G79*F79),2)</f>
      </c>
      <c r="I79" s="9">
        <v>0</v>
      </c>
      <c r="J79" s="9">
        <f>F79*I79</f>
      </c>
      <c r="K79" s="9">
        <v>0</v>
      </c>
      <c r="L79" s="9">
        <f>F79*K79</f>
      </c>
      <c r="O79">
        <f>rekapitulace!H8</f>
      </c>
      <c r="P79">
        <f>ROUND(O79/100*H79,2)</f>
      </c>
    </row>
    <row r="80" ht="12.75">
      <c r="D80" s="14" t="s">
        <v>44</v>
      </c>
    </row>
    <row r="81" spans="1:16" ht="12.75">
      <c r="A81" s="7">
        <v>14</v>
      </c>
      <c r="B81" s="7" t="s">
        <v>96</v>
      </c>
      <c r="C81" s="7" t="s">
        <v>44</v>
      </c>
      <c r="D81" s="7" t="s">
        <v>97</v>
      </c>
      <c r="E81" s="7" t="s">
        <v>69</v>
      </c>
      <c r="F81" s="9">
        <v>0.738</v>
      </c>
      <c r="G81" s="13"/>
      <c r="H81" s="12">
        <f>ROUND((G81*F81),2)</f>
      </c>
      <c r="I81" s="9">
        <v>0</v>
      </c>
      <c r="J81" s="9">
        <f>F81*I81</f>
      </c>
      <c r="K81" s="9">
        <v>0</v>
      </c>
      <c r="L81" s="9">
        <f>F81*K81</f>
      </c>
      <c r="O81">
        <f>rekapitulace!H8</f>
      </c>
      <c r="P81">
        <f>ROUND(O81/100*H81,2)</f>
      </c>
    </row>
    <row r="82" ht="12.75">
      <c r="D82" s="14" t="s">
        <v>44</v>
      </c>
    </row>
    <row r="83" spans="1:16" ht="12.75">
      <c r="A83" s="7">
        <v>15</v>
      </c>
      <c r="B83" s="7" t="s">
        <v>98</v>
      </c>
      <c r="C83" s="7" t="s">
        <v>44</v>
      </c>
      <c r="D83" s="7" t="s">
        <v>99</v>
      </c>
      <c r="E83" s="7" t="s">
        <v>69</v>
      </c>
      <c r="F83" s="9">
        <v>6.642</v>
      </c>
      <c r="G83" s="13"/>
      <c r="H83" s="12">
        <f>ROUND((G83*F83),2)</f>
      </c>
      <c r="I83" s="9">
        <v>0</v>
      </c>
      <c r="J83" s="9">
        <f>F83*I83</f>
      </c>
      <c r="K83" s="9">
        <v>0</v>
      </c>
      <c r="L83" s="9">
        <f>F83*K83</f>
      </c>
      <c r="O83">
        <f>rekapitulace!H8</f>
      </c>
      <c r="P83">
        <f>ROUND(O83/100*H83,2)</f>
      </c>
    </row>
    <row r="84" ht="12.75">
      <c r="D84" s="14" t="s">
        <v>44</v>
      </c>
    </row>
    <row r="85" spans="1:16" ht="12.75">
      <c r="A85" s="7">
        <v>16</v>
      </c>
      <c r="B85" s="7" t="s">
        <v>100</v>
      </c>
      <c r="C85" s="7" t="s">
        <v>44</v>
      </c>
      <c r="D85" s="7" t="s">
        <v>101</v>
      </c>
      <c r="E85" s="7" t="s">
        <v>69</v>
      </c>
      <c r="F85" s="9">
        <v>0.738</v>
      </c>
      <c r="G85" s="13"/>
      <c r="H85" s="12">
        <f>ROUND((G85*F85),2)</f>
      </c>
      <c r="I85" s="9">
        <v>0</v>
      </c>
      <c r="J85" s="9">
        <f>F85*I85</f>
      </c>
      <c r="K85" s="9">
        <v>0</v>
      </c>
      <c r="L85" s="9">
        <f>F85*K85</f>
      </c>
      <c r="O85">
        <f>rekapitulace!H8</f>
      </c>
      <c r="P85">
        <f>ROUND(O85/100*H85,2)</f>
      </c>
    </row>
    <row r="86" ht="12.75">
      <c r="D86" s="14" t="s">
        <v>44</v>
      </c>
    </row>
    <row r="87" spans="1:16" ht="12.75">
      <c r="A87" s="7">
        <v>17</v>
      </c>
      <c r="B87" s="7" t="s">
        <v>102</v>
      </c>
      <c r="C87" s="7" t="s">
        <v>44</v>
      </c>
      <c r="D87" s="7" t="s">
        <v>103</v>
      </c>
      <c r="E87" s="7" t="s">
        <v>69</v>
      </c>
      <c r="F87" s="9">
        <v>3.69</v>
      </c>
      <c r="G87" s="13"/>
      <c r="H87" s="12">
        <f>ROUND((G87*F87),2)</f>
      </c>
      <c r="I87" s="9">
        <v>0</v>
      </c>
      <c r="J87" s="9">
        <f>F87*I87</f>
      </c>
      <c r="K87" s="9">
        <v>0</v>
      </c>
      <c r="L87" s="9">
        <f>F87*K87</f>
      </c>
      <c r="O87">
        <f>rekapitulace!H8</f>
      </c>
      <c r="P87">
        <f>ROUND(O87/100*H87,2)</f>
      </c>
    </row>
    <row r="88" ht="12.75">
      <c r="D88" s="14" t="s">
        <v>44</v>
      </c>
    </row>
    <row r="89" spans="1:16" ht="12.75">
      <c r="A89" s="7">
        <v>18</v>
      </c>
      <c r="B89" s="7" t="s">
        <v>104</v>
      </c>
      <c r="C89" s="7" t="s">
        <v>44</v>
      </c>
      <c r="D89" s="7" t="s">
        <v>105</v>
      </c>
      <c r="E89" s="7" t="s">
        <v>69</v>
      </c>
      <c r="F89" s="9">
        <v>0.738</v>
      </c>
      <c r="G89" s="13"/>
      <c r="H89" s="12">
        <f>ROUND((G89*F89),2)</f>
      </c>
      <c r="I89" s="9">
        <v>0</v>
      </c>
      <c r="J89" s="9">
        <f>F89*I89</f>
      </c>
      <c r="K89" s="9">
        <v>0</v>
      </c>
      <c r="L89" s="9">
        <f>F89*K89</f>
      </c>
      <c r="O89">
        <f>rekapitulace!H8</f>
      </c>
      <c r="P89">
        <f>ROUND(O89/100*H89,2)</f>
      </c>
    </row>
    <row r="90" ht="12.75">
      <c r="D90" s="14" t="s">
        <v>44</v>
      </c>
    </row>
    <row r="91" spans="1:16" ht="12.75" customHeight="1">
      <c r="A91" s="15"/>
      <c r="B91" s="15"/>
      <c r="C91" s="15" t="s">
        <v>91</v>
      </c>
      <c r="D91" s="15" t="s">
        <v>90</v>
      </c>
      <c r="E91" s="15"/>
      <c r="F91" s="15"/>
      <c r="G91" s="15"/>
      <c r="H91" s="15">
        <f>SUM(H75:H90)</f>
      </c>
      <c r="I91" s="15"/>
      <c r="J91" s="15"/>
      <c r="K91" s="15"/>
      <c r="L91" s="15"/>
      <c r="P91">
        <f>SUM(P75:P90)</f>
      </c>
    </row>
    <row r="93" spans="1:9" ht="12.75" customHeight="1">
      <c r="A93" s="8"/>
      <c r="B93" s="8"/>
      <c r="C93" s="8" t="s">
        <v>107</v>
      </c>
      <c r="D93" s="8" t="s">
        <v>106</v>
      </c>
      <c r="E93" s="8"/>
      <c r="F93" s="10"/>
      <c r="G93" s="8"/>
      <c r="H93" s="10"/>
      <c r="I93" s="10"/>
    </row>
    <row r="94" spans="1:16" ht="12.75">
      <c r="A94" s="7">
        <v>19</v>
      </c>
      <c r="B94" s="7" t="s">
        <v>108</v>
      </c>
      <c r="C94" s="7" t="s">
        <v>44</v>
      </c>
      <c r="D94" s="7" t="s">
        <v>109</v>
      </c>
      <c r="E94" s="7" t="s">
        <v>69</v>
      </c>
      <c r="F94" s="9">
        <v>0.798</v>
      </c>
      <c r="G94" s="13"/>
      <c r="H94" s="12">
        <f>ROUND((G94*F94),2)</f>
      </c>
      <c r="I94" s="9">
        <v>0</v>
      </c>
      <c r="J94" s="9">
        <f>F94*I94</f>
      </c>
      <c r="K94" s="9">
        <v>0</v>
      </c>
      <c r="L94" s="9">
        <f>F94*K94</f>
      </c>
      <c r="O94">
        <f>rekapitulace!H8</f>
      </c>
      <c r="P94">
        <f>ROUND(O94/100*H94,2)</f>
      </c>
    </row>
    <row r="95" ht="12.75">
      <c r="D95" s="14" t="s">
        <v>44</v>
      </c>
    </row>
    <row r="96" spans="1:16" ht="12.75" customHeight="1">
      <c r="A96" s="15"/>
      <c r="B96" s="15"/>
      <c r="C96" s="15" t="s">
        <v>107</v>
      </c>
      <c r="D96" s="15" t="s">
        <v>106</v>
      </c>
      <c r="E96" s="15"/>
      <c r="F96" s="15"/>
      <c r="G96" s="15"/>
      <c r="H96" s="15">
        <f>SUM(H94:H95)</f>
      </c>
      <c r="I96" s="15"/>
      <c r="J96" s="15"/>
      <c r="K96" s="15"/>
      <c r="L96" s="15"/>
      <c r="P96">
        <f>SUM(P94:P95)</f>
      </c>
    </row>
    <row r="98" spans="1:16" ht="12.75" customHeight="1">
      <c r="A98" s="15"/>
      <c r="B98" s="15"/>
      <c r="C98" s="15"/>
      <c r="D98" s="15" t="s">
        <v>110</v>
      </c>
      <c r="E98" s="15"/>
      <c r="F98" s="15"/>
      <c r="G98" s="15"/>
      <c r="H98" s="15">
        <f>+H18+H23+H30+H37+H50+H55+H60+H65+H72+H91+H96</f>
      </c>
      <c r="I98" s="15"/>
      <c r="J98" s="15"/>
      <c r="K98" s="15"/>
      <c r="L98" s="15"/>
      <c r="P98">
        <f>+P18+P23+P30+P37+P50+P55+P60+P65+P72+P91+P96</f>
      </c>
    </row>
    <row r="100" spans="1:12" ht="12.75" customHeight="1">
      <c r="A100" s="15" t="s">
        <v>111</v>
      </c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</row>
    <row r="101" spans="1:12" ht="12.75" customHeight="1">
      <c r="A101" s="15"/>
      <c r="B101" s="15"/>
      <c r="C101" s="15"/>
      <c r="D101" s="15" t="s">
        <v>112</v>
      </c>
      <c r="E101" s="15"/>
      <c r="F101" s="15"/>
      <c r="G101" s="15"/>
      <c r="H101" s="15"/>
      <c r="I101" s="15"/>
      <c r="J101" s="15"/>
      <c r="K101" s="15"/>
      <c r="L101" s="15"/>
    </row>
    <row r="102" spans="1:16" ht="12.75" customHeight="1">
      <c r="A102" s="15"/>
      <c r="B102" s="15"/>
      <c r="C102" s="15"/>
      <c r="D102" s="15" t="s">
        <v>113</v>
      </c>
      <c r="E102" s="15"/>
      <c r="F102" s="15"/>
      <c r="G102" s="15"/>
      <c r="H102" s="15">
        <v>0</v>
      </c>
      <c r="I102" s="15"/>
      <c r="J102" s="15"/>
      <c r="K102" s="15"/>
      <c r="L102" s="15"/>
      <c r="P102">
        <v>0</v>
      </c>
    </row>
    <row r="103" spans="1:12" ht="12.75" customHeight="1">
      <c r="A103" s="15"/>
      <c r="B103" s="15"/>
      <c r="C103" s="15"/>
      <c r="D103" s="15" t="s">
        <v>114</v>
      </c>
      <c r="E103" s="15"/>
      <c r="F103" s="15"/>
      <c r="G103" s="15"/>
      <c r="H103" s="15"/>
      <c r="I103" s="15"/>
      <c r="J103" s="15"/>
      <c r="K103" s="15"/>
      <c r="L103" s="15"/>
    </row>
    <row r="104" spans="1:16" ht="12.75" customHeight="1">
      <c r="A104" s="15"/>
      <c r="B104" s="15"/>
      <c r="C104" s="15"/>
      <c r="D104" s="15" t="s">
        <v>115</v>
      </c>
      <c r="E104" s="15"/>
      <c r="F104" s="15"/>
      <c r="G104" s="15"/>
      <c r="H104" s="15">
        <v>0</v>
      </c>
      <c r="I104" s="15"/>
      <c r="J104" s="15"/>
      <c r="K104" s="15"/>
      <c r="L104" s="15"/>
      <c r="P104">
        <v>0</v>
      </c>
    </row>
    <row r="105" spans="1:16" ht="12.75" customHeight="1">
      <c r="A105" s="15"/>
      <c r="B105" s="15"/>
      <c r="C105" s="15"/>
      <c r="D105" s="15" t="s">
        <v>116</v>
      </c>
      <c r="E105" s="15"/>
      <c r="F105" s="15"/>
      <c r="G105" s="15"/>
      <c r="H105" s="15">
        <f>H102+H104</f>
      </c>
      <c r="I105" s="15"/>
      <c r="J105" s="15"/>
      <c r="K105" s="15"/>
      <c r="L105" s="15"/>
      <c r="P105">
        <f>P102+P104</f>
      </c>
    </row>
    <row r="107" spans="1:16" ht="12.75" customHeight="1">
      <c r="A107" s="15"/>
      <c r="B107" s="15"/>
      <c r="C107" s="15"/>
      <c r="D107" s="15" t="s">
        <v>116</v>
      </c>
      <c r="E107" s="15"/>
      <c r="F107" s="15"/>
      <c r="G107" s="15"/>
      <c r="H107" s="15">
        <f>H98+H105</f>
      </c>
      <c r="I107" s="15"/>
      <c r="J107" s="15"/>
      <c r="K107" s="15"/>
      <c r="L107" s="15"/>
      <c r="P107">
        <f>P98+P105</f>
      </c>
    </row>
  </sheetData>
  <sheetProtection formatColumns="0"/>
  <mergeCells count="9">
    <mergeCell ref="A8:A9"/>
    <mergeCell ref="B8:B9"/>
    <mergeCell ref="C8:C9"/>
    <mergeCell ref="D8:D9"/>
    <mergeCell ref="E8:E9"/>
    <mergeCell ref="F8:F9"/>
    <mergeCell ref="G8:H8"/>
    <mergeCell ref="I8:J8"/>
    <mergeCell ref="K8:L8"/>
  </mergeCells>
  <printOptions/>
  <pageMargins left="0.75" right="0.75" top="1" bottom="1" header="0.5" footer="0.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P107"/>
  <sheetViews>
    <sheetView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6.7109375" style="0" customWidth="1"/>
    <col min="2" max="2" width="15.7109375" style="0" customWidth="1"/>
    <col min="3" max="3" width="18.7109375" style="0" customWidth="1"/>
    <col min="4" max="4" width="75.7109375" style="0" customWidth="1"/>
    <col min="5" max="5" width="9.7109375" style="0" customWidth="1"/>
    <col min="6" max="6" width="12.7109375" style="0" customWidth="1"/>
    <col min="7" max="12" width="14.7109375" style="0" customWidth="1"/>
    <col min="15" max="16" width="9.140625" style="0" hidden="1" customWidth="1"/>
  </cols>
  <sheetData>
    <row r="1" ht="12.75" customHeight="1">
      <c r="A1" s="5" t="s">
        <v>13</v>
      </c>
    </row>
    <row r="2" ht="12.75" customHeight="1">
      <c r="C2" s="1" t="s">
        <v>14</v>
      </c>
    </row>
    <row r="4" spans="1:5" ht="12.75" customHeight="1">
      <c r="A4" t="s">
        <v>15</v>
      </c>
      <c r="C4" s="5" t="s">
        <v>18</v>
      </c>
      <c r="D4" s="5" t="s">
        <v>19</v>
      </c>
      <c r="E4" s="5"/>
    </row>
    <row r="5" spans="1:5" ht="12.75" customHeight="1">
      <c r="A5" t="s">
        <v>16</v>
      </c>
      <c r="C5" s="5" t="s">
        <v>166</v>
      </c>
      <c r="D5" s="5" t="s">
        <v>166</v>
      </c>
      <c r="E5" s="5"/>
    </row>
    <row r="6" spans="1:5" ht="12.75" customHeight="1">
      <c r="A6" t="s">
        <v>17</v>
      </c>
      <c r="C6" s="5" t="s">
        <v>166</v>
      </c>
      <c r="D6" s="5" t="s">
        <v>166</v>
      </c>
      <c r="E6" s="5"/>
    </row>
    <row r="7" spans="3:5" ht="12.75" customHeight="1">
      <c r="C7" s="5"/>
      <c r="D7" s="5"/>
      <c r="E7" s="5"/>
    </row>
    <row r="8" spans="1:16" ht="12.75" customHeight="1">
      <c r="A8" s="4" t="s">
        <v>21</v>
      </c>
      <c r="B8" s="4" t="s">
        <v>23</v>
      </c>
      <c r="C8" s="4" t="s">
        <v>24</v>
      </c>
      <c r="D8" s="4" t="s">
        <v>25</v>
      </c>
      <c r="E8" s="4" t="s">
        <v>26</v>
      </c>
      <c r="F8" s="4" t="s">
        <v>27</v>
      </c>
      <c r="G8" s="4" t="s">
        <v>28</v>
      </c>
      <c r="H8" s="4"/>
      <c r="I8" s="4" t="s">
        <v>32</v>
      </c>
      <c r="J8" s="4"/>
      <c r="K8" s="4" t="s">
        <v>33</v>
      </c>
      <c r="L8" s="4"/>
      <c r="O8" t="s">
        <v>31</v>
      </c>
      <c r="P8" t="s">
        <v>11</v>
      </c>
    </row>
    <row r="9" spans="1:15" ht="28.5">
      <c r="A9" s="4"/>
      <c r="B9" s="4"/>
      <c r="C9" s="4"/>
      <c r="D9" s="4"/>
      <c r="E9" s="4"/>
      <c r="F9" s="4"/>
      <c r="G9" s="4" t="s">
        <v>29</v>
      </c>
      <c r="H9" s="4" t="s">
        <v>30</v>
      </c>
      <c r="I9" s="4" t="s">
        <v>29</v>
      </c>
      <c r="J9" s="4" t="s">
        <v>30</v>
      </c>
      <c r="K9" s="4" t="s">
        <v>29</v>
      </c>
      <c r="L9" s="4" t="s">
        <v>30</v>
      </c>
      <c r="O9" t="s">
        <v>11</v>
      </c>
    </row>
    <row r="10" spans="1:12" ht="14.25">
      <c r="A10" s="4" t="s">
        <v>22</v>
      </c>
      <c r="B10" s="4" t="s">
        <v>34</v>
      </c>
      <c r="C10" s="4" t="s">
        <v>35</v>
      </c>
      <c r="D10" s="4" t="s">
        <v>36</v>
      </c>
      <c r="E10" s="4" t="s">
        <v>37</v>
      </c>
      <c r="F10" s="4" t="s">
        <v>38</v>
      </c>
      <c r="G10" s="4" t="s">
        <v>39</v>
      </c>
      <c r="H10" s="4" t="s">
        <v>40</v>
      </c>
      <c r="I10" s="4">
        <v>10</v>
      </c>
      <c r="J10" s="4">
        <v>11</v>
      </c>
      <c r="K10" s="4">
        <v>12</v>
      </c>
      <c r="L10" s="4">
        <v>13</v>
      </c>
    </row>
    <row r="11" spans="1:9" ht="12.75" customHeight="1">
      <c r="A11" s="8"/>
      <c r="B11" s="8"/>
      <c r="C11" s="8" t="s">
        <v>42</v>
      </c>
      <c r="D11" s="8" t="s">
        <v>41</v>
      </c>
      <c r="E11" s="8"/>
      <c r="F11" s="10"/>
      <c r="G11" s="8"/>
      <c r="H11" s="10"/>
      <c r="I11" s="10"/>
    </row>
    <row r="12" spans="1:16" ht="12.75">
      <c r="A12" s="7">
        <v>1</v>
      </c>
      <c r="B12" s="7" t="s">
        <v>43</v>
      </c>
      <c r="C12" s="7" t="s">
        <v>44</v>
      </c>
      <c r="D12" s="7" t="s">
        <v>45</v>
      </c>
      <c r="E12" s="7" t="s">
        <v>46</v>
      </c>
      <c r="F12" s="9">
        <v>55.35</v>
      </c>
      <c r="G12" s="13"/>
      <c r="H12" s="12">
        <f>ROUND((G12*F12),2)</f>
      </c>
      <c r="I12" s="9">
        <v>0.04766</v>
      </c>
      <c r="J12" s="9">
        <f>F12*I12</f>
      </c>
      <c r="K12" s="9">
        <v>0</v>
      </c>
      <c r="L12" s="9">
        <f>F12*K12</f>
      </c>
      <c r="O12">
        <f>rekapitulace!H8</f>
      </c>
      <c r="P12">
        <f>ROUND(O12/100*H12,2)</f>
      </c>
    </row>
    <row r="13" ht="12.75">
      <c r="D13" s="14" t="s">
        <v>44</v>
      </c>
    </row>
    <row r="14" spans="1:16" ht="12.75">
      <c r="A14" s="7">
        <v>2</v>
      </c>
      <c r="B14" s="7" t="s">
        <v>47</v>
      </c>
      <c r="C14" s="7" t="s">
        <v>44</v>
      </c>
      <c r="D14" s="7" t="s">
        <v>48</v>
      </c>
      <c r="E14" s="7" t="s">
        <v>49</v>
      </c>
      <c r="F14" s="9">
        <v>102</v>
      </c>
      <c r="G14" s="13"/>
      <c r="H14" s="12">
        <f>ROUND((G14*F14),2)</f>
      </c>
      <c r="I14" s="9">
        <v>0.00431</v>
      </c>
      <c r="J14" s="9">
        <f>F14*I14</f>
      </c>
      <c r="K14" s="9">
        <v>0</v>
      </c>
      <c r="L14" s="9">
        <f>F14*K14</f>
      </c>
      <c r="O14">
        <f>rekapitulace!H8</f>
      </c>
      <c r="P14">
        <f>ROUND(O14/100*H14,2)</f>
      </c>
    </row>
    <row r="15" ht="12.75">
      <c r="D15" s="14" t="s">
        <v>44</v>
      </c>
    </row>
    <row r="16" spans="1:16" ht="12.75">
      <c r="A16" s="7">
        <v>3</v>
      </c>
      <c r="B16" s="7" t="s">
        <v>50</v>
      </c>
      <c r="C16" s="7" t="s">
        <v>44</v>
      </c>
      <c r="D16" s="7" t="s">
        <v>51</v>
      </c>
      <c r="E16" s="7" t="s">
        <v>46</v>
      </c>
      <c r="F16" s="9">
        <v>27</v>
      </c>
      <c r="G16" s="13"/>
      <c r="H16" s="12">
        <f>ROUND((G16*F16),2)</f>
      </c>
      <c r="I16" s="9">
        <v>4E-05</v>
      </c>
      <c r="J16" s="9">
        <f>F16*I16</f>
      </c>
      <c r="K16" s="9">
        <v>0</v>
      </c>
      <c r="L16" s="9">
        <f>F16*K16</f>
      </c>
      <c r="O16">
        <f>rekapitulace!H8</f>
      </c>
      <c r="P16">
        <f>ROUND(O16/100*H16,2)</f>
      </c>
    </row>
    <row r="17" ht="12.75">
      <c r="D17" s="14" t="s">
        <v>44</v>
      </c>
    </row>
    <row r="18" spans="1:16" ht="12.75" customHeight="1">
      <c r="A18" s="15"/>
      <c r="B18" s="15"/>
      <c r="C18" s="15" t="s">
        <v>42</v>
      </c>
      <c r="D18" s="15" t="s">
        <v>41</v>
      </c>
      <c r="E18" s="15"/>
      <c r="F18" s="15"/>
      <c r="G18" s="15"/>
      <c r="H18" s="15">
        <f>SUM(H12:H17)</f>
      </c>
      <c r="I18" s="15"/>
      <c r="J18" s="15"/>
      <c r="K18" s="15"/>
      <c r="L18" s="15"/>
      <c r="P18">
        <f>SUM(P12:P17)</f>
      </c>
    </row>
    <row r="20" spans="1:9" ht="12.75" customHeight="1">
      <c r="A20" s="8"/>
      <c r="B20" s="8"/>
      <c r="C20" s="8" t="s">
        <v>53</v>
      </c>
      <c r="D20" s="8" t="s">
        <v>52</v>
      </c>
      <c r="E20" s="8"/>
      <c r="F20" s="10"/>
      <c r="G20" s="8"/>
      <c r="H20" s="10"/>
      <c r="I20" s="10"/>
    </row>
    <row r="21" spans="1:16" ht="12.75">
      <c r="A21" s="7">
        <v>4</v>
      </c>
      <c r="B21" s="7" t="s">
        <v>54</v>
      </c>
      <c r="C21" s="7" t="s">
        <v>44</v>
      </c>
      <c r="D21" s="7" t="s">
        <v>55</v>
      </c>
      <c r="E21" s="7" t="s">
        <v>46</v>
      </c>
      <c r="F21" s="9">
        <v>23.063</v>
      </c>
      <c r="G21" s="13"/>
      <c r="H21" s="12">
        <f>ROUND((G21*F21),2)</f>
      </c>
      <c r="I21" s="9">
        <v>0.04817</v>
      </c>
      <c r="J21" s="9">
        <f>F21*I21</f>
      </c>
      <c r="K21" s="9">
        <v>0</v>
      </c>
      <c r="L21" s="9">
        <f>F21*K21</f>
      </c>
      <c r="O21">
        <f>rekapitulace!H8</f>
      </c>
      <c r="P21">
        <f>ROUND(O21/100*H21,2)</f>
      </c>
    </row>
    <row r="22" ht="12.75">
      <c r="D22" s="14" t="s">
        <v>44</v>
      </c>
    </row>
    <row r="23" spans="1:16" ht="12.75" customHeight="1">
      <c r="A23" s="15"/>
      <c r="B23" s="15"/>
      <c r="C23" s="15" t="s">
        <v>53</v>
      </c>
      <c r="D23" s="15" t="s">
        <v>52</v>
      </c>
      <c r="E23" s="15"/>
      <c r="F23" s="15"/>
      <c r="G23" s="15"/>
      <c r="H23" s="15">
        <f>SUM(H21:H22)</f>
      </c>
      <c r="I23" s="15"/>
      <c r="J23" s="15"/>
      <c r="K23" s="15"/>
      <c r="L23" s="15"/>
      <c r="P23">
        <f>SUM(P21:P22)</f>
      </c>
    </row>
    <row r="25" spans="1:9" ht="12.75" customHeight="1">
      <c r="A25" s="8"/>
      <c r="B25" s="8"/>
      <c r="C25" s="8" t="s">
        <v>57</v>
      </c>
      <c r="D25" s="8" t="s">
        <v>56</v>
      </c>
      <c r="E25" s="8"/>
      <c r="F25" s="10"/>
      <c r="G25" s="8"/>
      <c r="H25" s="10"/>
      <c r="I25" s="10"/>
    </row>
    <row r="26" spans="1:16" ht="12.75">
      <c r="A26" s="7">
        <v>5</v>
      </c>
      <c r="B26" s="7" t="s">
        <v>122</v>
      </c>
      <c r="C26" s="7" t="s">
        <v>44</v>
      </c>
      <c r="D26" s="7" t="s">
        <v>123</v>
      </c>
      <c r="E26" s="7" t="s">
        <v>60</v>
      </c>
      <c r="F26" s="9">
        <v>15</v>
      </c>
      <c r="G26" s="13"/>
      <c r="H26" s="12">
        <f>ROUND((G26*F26),2)</f>
      </c>
      <c r="I26" s="9">
        <v>0.0907</v>
      </c>
      <c r="J26" s="9">
        <f>F26*I26</f>
      </c>
      <c r="K26" s="9">
        <v>0</v>
      </c>
      <c r="L26" s="9">
        <f>F26*K26</f>
      </c>
      <c r="O26">
        <f>rekapitulace!H8</f>
      </c>
      <c r="P26">
        <f>ROUND(O26/100*H26,2)</f>
      </c>
    </row>
    <row r="27" ht="12.75">
      <c r="D27" s="14" t="s">
        <v>44</v>
      </c>
    </row>
    <row r="28" spans="1:16" ht="12.75">
      <c r="A28" s="7">
        <v>6</v>
      </c>
      <c r="B28" s="7" t="s">
        <v>167</v>
      </c>
      <c r="C28" s="7" t="s">
        <v>44</v>
      </c>
      <c r="D28" s="7" t="s">
        <v>168</v>
      </c>
      <c r="E28" s="7" t="s">
        <v>63</v>
      </c>
      <c r="F28" s="9">
        <v>15</v>
      </c>
      <c r="G28" s="13"/>
      <c r="H28" s="12">
        <f>ROUND((G28*F28),2)</f>
      </c>
      <c r="I28" s="9">
        <v>0</v>
      </c>
      <c r="J28" s="9">
        <f>F28*I28</f>
      </c>
      <c r="K28" s="9">
        <v>0</v>
      </c>
      <c r="L28" s="9">
        <f>F28*K28</f>
      </c>
      <c r="O28">
        <f>rekapitulace!H8</f>
      </c>
      <c r="P28">
        <f>ROUND(O28/100*H28,2)</f>
      </c>
    </row>
    <row r="29" ht="409.5">
      <c r="D29" s="14" t="s">
        <v>169</v>
      </c>
    </row>
    <row r="30" spans="1:16" ht="12.75" customHeight="1">
      <c r="A30" s="15"/>
      <c r="B30" s="15"/>
      <c r="C30" s="15" t="s">
        <v>57</v>
      </c>
      <c r="D30" s="15" t="s">
        <v>56</v>
      </c>
      <c r="E30" s="15"/>
      <c r="F30" s="15"/>
      <c r="G30" s="15"/>
      <c r="H30" s="15">
        <f>SUM(H26:H29)</f>
      </c>
      <c r="I30" s="15"/>
      <c r="J30" s="15"/>
      <c r="K30" s="15"/>
      <c r="L30" s="15"/>
      <c r="P30">
        <f>SUM(P26:P29)</f>
      </c>
    </row>
    <row r="32" spans="1:9" ht="12.75" customHeight="1">
      <c r="A32" s="8"/>
      <c r="B32" s="8"/>
      <c r="C32" s="8" t="s">
        <v>128</v>
      </c>
      <c r="D32" s="8" t="s">
        <v>127</v>
      </c>
      <c r="E32" s="8"/>
      <c r="F32" s="10"/>
      <c r="G32" s="8"/>
      <c r="H32" s="10"/>
      <c r="I32" s="10"/>
    </row>
    <row r="33" spans="1:16" ht="12.75">
      <c r="A33" s="7">
        <v>20</v>
      </c>
      <c r="B33" s="7" t="s">
        <v>129</v>
      </c>
      <c r="C33" s="7" t="s">
        <v>44</v>
      </c>
      <c r="D33" s="7" t="s">
        <v>130</v>
      </c>
      <c r="E33" s="7" t="s">
        <v>49</v>
      </c>
      <c r="F33" s="9">
        <v>9.75</v>
      </c>
      <c r="G33" s="13"/>
      <c r="H33" s="12">
        <f>ROUND((G33*F33),2)</f>
      </c>
      <c r="I33" s="9">
        <v>0.00226</v>
      </c>
      <c r="J33" s="9">
        <f>F33*I33</f>
      </c>
      <c r="K33" s="9">
        <v>0</v>
      </c>
      <c r="L33" s="9">
        <f>F33*K33</f>
      </c>
      <c r="O33">
        <f>rekapitulace!H8</f>
      </c>
      <c r="P33">
        <f>ROUND(O33/100*H33,2)</f>
      </c>
    </row>
    <row r="34" ht="12.75">
      <c r="D34" s="14" t="s">
        <v>44</v>
      </c>
    </row>
    <row r="35" spans="1:16" ht="12.75">
      <c r="A35" s="7">
        <v>21</v>
      </c>
      <c r="B35" s="7" t="s">
        <v>131</v>
      </c>
      <c r="C35" s="7" t="s">
        <v>44</v>
      </c>
      <c r="D35" s="7" t="s">
        <v>132</v>
      </c>
      <c r="E35" s="7" t="s">
        <v>69</v>
      </c>
      <c r="F35" s="9">
        <v>0.023</v>
      </c>
      <c r="G35" s="13"/>
      <c r="H35" s="12">
        <f>ROUND((G35*F35),2)</f>
      </c>
      <c r="I35" s="9">
        <v>0</v>
      </c>
      <c r="J35" s="9">
        <f>F35*I35</f>
      </c>
      <c r="K35" s="9">
        <v>0</v>
      </c>
      <c r="L35" s="9">
        <f>F35*K35</f>
      </c>
      <c r="O35">
        <f>rekapitulace!H8</f>
      </c>
      <c r="P35">
        <f>ROUND(O35/100*H35,2)</f>
      </c>
    </row>
    <row r="36" ht="12.75">
      <c r="D36" s="14" t="s">
        <v>44</v>
      </c>
    </row>
    <row r="37" spans="1:16" ht="12.75" customHeight="1">
      <c r="A37" s="15"/>
      <c r="B37" s="15"/>
      <c r="C37" s="15" t="s">
        <v>128</v>
      </c>
      <c r="D37" s="15" t="s">
        <v>127</v>
      </c>
      <c r="E37" s="15"/>
      <c r="F37" s="15"/>
      <c r="G37" s="15"/>
      <c r="H37" s="15">
        <f>SUM(H33:H36)</f>
      </c>
      <c r="I37" s="15"/>
      <c r="J37" s="15"/>
      <c r="K37" s="15"/>
      <c r="L37" s="15"/>
      <c r="P37">
        <f>SUM(P33:P36)</f>
      </c>
    </row>
    <row r="39" spans="1:9" ht="12.75" customHeight="1">
      <c r="A39" s="8"/>
      <c r="B39" s="8"/>
      <c r="C39" s="8" t="s">
        <v>150</v>
      </c>
      <c r="D39" s="8" t="s">
        <v>149</v>
      </c>
      <c r="E39" s="8"/>
      <c r="F39" s="10"/>
      <c r="G39" s="8"/>
      <c r="H39" s="10"/>
      <c r="I39" s="10"/>
    </row>
    <row r="40" spans="1:16" ht="12.75">
      <c r="A40" s="7">
        <v>22</v>
      </c>
      <c r="B40" s="7" t="s">
        <v>151</v>
      </c>
      <c r="C40" s="7" t="s">
        <v>44</v>
      </c>
      <c r="D40" s="7" t="s">
        <v>152</v>
      </c>
      <c r="E40" s="7" t="s">
        <v>46</v>
      </c>
      <c r="F40" s="9">
        <v>11.925</v>
      </c>
      <c r="G40" s="13"/>
      <c r="H40" s="12">
        <f>ROUND((G40*F40),2)</f>
      </c>
      <c r="I40" s="9">
        <v>0.00021</v>
      </c>
      <c r="J40" s="9">
        <f>F40*I40</f>
      </c>
      <c r="K40" s="9">
        <v>0</v>
      </c>
      <c r="L40" s="9">
        <f>F40*K40</f>
      </c>
      <c r="O40">
        <f>rekapitulace!H8</f>
      </c>
      <c r="P40">
        <f>ROUND(O40/100*H40,2)</f>
      </c>
    </row>
    <row r="41" ht="12.75">
      <c r="D41" s="14" t="s">
        <v>44</v>
      </c>
    </row>
    <row r="42" spans="1:16" ht="12.75">
      <c r="A42" s="7">
        <v>23</v>
      </c>
      <c r="B42" s="7" t="s">
        <v>153</v>
      </c>
      <c r="C42" s="7" t="s">
        <v>44</v>
      </c>
      <c r="D42" s="7" t="s">
        <v>154</v>
      </c>
      <c r="E42" s="7" t="s">
        <v>46</v>
      </c>
      <c r="F42" s="9">
        <v>11.925</v>
      </c>
      <c r="G42" s="13"/>
      <c r="H42" s="12">
        <f>ROUND((G42*F42),2)</f>
      </c>
      <c r="I42" s="9">
        <v>0</v>
      </c>
      <c r="J42" s="9">
        <f>F42*I42</f>
      </c>
      <c r="K42" s="9">
        <v>0</v>
      </c>
      <c r="L42" s="9">
        <f>F42*K42</f>
      </c>
      <c r="O42">
        <f>rekapitulace!H8</f>
      </c>
      <c r="P42">
        <f>ROUND(O42/100*H42,2)</f>
      </c>
    </row>
    <row r="43" ht="12.75">
      <c r="D43" s="14" t="s">
        <v>44</v>
      </c>
    </row>
    <row r="44" spans="1:16" ht="12.75">
      <c r="A44" s="7">
        <v>24</v>
      </c>
      <c r="B44" s="7" t="s">
        <v>155</v>
      </c>
      <c r="C44" s="7" t="s">
        <v>44</v>
      </c>
      <c r="D44" s="7" t="s">
        <v>156</v>
      </c>
      <c r="E44" s="7" t="s">
        <v>46</v>
      </c>
      <c r="F44" s="9">
        <v>11.925</v>
      </c>
      <c r="G44" s="13"/>
      <c r="H44" s="12">
        <f>ROUND((G44*F44),2)</f>
      </c>
      <c r="I44" s="9">
        <v>0.00467</v>
      </c>
      <c r="J44" s="9">
        <f>F44*I44</f>
      </c>
      <c r="K44" s="9">
        <v>0</v>
      </c>
      <c r="L44" s="9">
        <f>F44*K44</f>
      </c>
      <c r="O44">
        <f>rekapitulace!H8</f>
      </c>
      <c r="P44">
        <f>ROUND(O44/100*H44,2)</f>
      </c>
    </row>
    <row r="45" ht="12.75">
      <c r="D45" s="14" t="s">
        <v>44</v>
      </c>
    </row>
    <row r="46" spans="1:16" ht="12.75">
      <c r="A46" s="7">
        <v>25</v>
      </c>
      <c r="B46" s="7" t="s">
        <v>157</v>
      </c>
      <c r="C46" s="7" t="s">
        <v>44</v>
      </c>
      <c r="D46" s="7" t="s">
        <v>158</v>
      </c>
      <c r="E46" s="7" t="s">
        <v>49</v>
      </c>
      <c r="F46" s="9">
        <v>82.5</v>
      </c>
      <c r="G46" s="13"/>
      <c r="H46" s="12">
        <f>ROUND((G46*F46),2)</f>
      </c>
      <c r="I46" s="9">
        <v>0</v>
      </c>
      <c r="J46" s="9">
        <f>F46*I46</f>
      </c>
      <c r="K46" s="9">
        <v>0</v>
      </c>
      <c r="L46" s="9">
        <f>F46*K46</f>
      </c>
      <c r="O46">
        <f>rekapitulace!H8</f>
      </c>
      <c r="P46">
        <f>ROUND(O46/100*H46,2)</f>
      </c>
    </row>
    <row r="47" ht="12.75">
      <c r="D47" s="14" t="s">
        <v>44</v>
      </c>
    </row>
    <row r="48" spans="1:16" ht="12.75">
      <c r="A48" s="7">
        <v>26</v>
      </c>
      <c r="B48" s="7" t="s">
        <v>159</v>
      </c>
      <c r="C48" s="7" t="s">
        <v>44</v>
      </c>
      <c r="D48" s="7" t="s">
        <v>160</v>
      </c>
      <c r="E48" s="7" t="s">
        <v>69</v>
      </c>
      <c r="F48" s="9">
        <v>0.059</v>
      </c>
      <c r="G48" s="13"/>
      <c r="H48" s="12">
        <f>ROUND((G48*F48),2)</f>
      </c>
      <c r="I48" s="9">
        <v>0</v>
      </c>
      <c r="J48" s="9">
        <f>F48*I48</f>
      </c>
      <c r="K48" s="9">
        <v>0</v>
      </c>
      <c r="L48" s="9">
        <f>F48*K48</f>
      </c>
      <c r="O48">
        <f>rekapitulace!H8</f>
      </c>
      <c r="P48">
        <f>ROUND(O48/100*H48,2)</f>
      </c>
    </row>
    <row r="49" ht="12.75">
      <c r="D49" s="14" t="s">
        <v>44</v>
      </c>
    </row>
    <row r="50" spans="1:16" ht="12.75" customHeight="1">
      <c r="A50" s="15"/>
      <c r="B50" s="15"/>
      <c r="C50" s="15" t="s">
        <v>150</v>
      </c>
      <c r="D50" s="15" t="s">
        <v>149</v>
      </c>
      <c r="E50" s="15"/>
      <c r="F50" s="15"/>
      <c r="G50" s="15"/>
      <c r="H50" s="15">
        <f>SUM(H40:H49)</f>
      </c>
      <c r="I50" s="15"/>
      <c r="J50" s="15"/>
      <c r="K50" s="15"/>
      <c r="L50" s="15"/>
      <c r="P50">
        <f>SUM(P40:P49)</f>
      </c>
    </row>
    <row r="52" spans="1:9" ht="12.75" customHeight="1">
      <c r="A52" s="8"/>
      <c r="B52" s="8"/>
      <c r="C52" s="8" t="s">
        <v>73</v>
      </c>
      <c r="D52" s="8" t="s">
        <v>72</v>
      </c>
      <c r="E52" s="8"/>
      <c r="F52" s="10"/>
      <c r="G52" s="8"/>
      <c r="H52" s="10"/>
      <c r="I52" s="10"/>
    </row>
    <row r="53" spans="1:16" ht="12.75">
      <c r="A53" s="7">
        <v>27</v>
      </c>
      <c r="B53" s="7" t="s">
        <v>74</v>
      </c>
      <c r="C53" s="7" t="s">
        <v>44</v>
      </c>
      <c r="D53" s="7" t="s">
        <v>75</v>
      </c>
      <c r="E53" s="7" t="s">
        <v>46</v>
      </c>
      <c r="F53" s="9">
        <v>66.42</v>
      </c>
      <c r="G53" s="13"/>
      <c r="H53" s="12">
        <f>ROUND((G53*F53),2)</f>
      </c>
      <c r="I53" s="9">
        <v>0.00016</v>
      </c>
      <c r="J53" s="9">
        <f>F53*I53</f>
      </c>
      <c r="K53" s="9">
        <v>0</v>
      </c>
      <c r="L53" s="9">
        <f>F53*K53</f>
      </c>
      <c r="O53">
        <f>rekapitulace!H8</f>
      </c>
      <c r="P53">
        <f>ROUND(O53/100*H53,2)</f>
      </c>
    </row>
    <row r="54" ht="12.75">
      <c r="D54" s="14" t="s">
        <v>44</v>
      </c>
    </row>
    <row r="55" spans="1:16" ht="12.75" customHeight="1">
      <c r="A55" s="15"/>
      <c r="B55" s="15"/>
      <c r="C55" s="15" t="s">
        <v>73</v>
      </c>
      <c r="D55" s="15" t="s">
        <v>72</v>
      </c>
      <c r="E55" s="15"/>
      <c r="F55" s="15"/>
      <c r="G55" s="15"/>
      <c r="H55" s="15">
        <f>SUM(H53:H54)</f>
      </c>
      <c r="I55" s="15"/>
      <c r="J55" s="15"/>
      <c r="K55" s="15"/>
      <c r="L55" s="15"/>
      <c r="P55">
        <f>SUM(P53:P54)</f>
      </c>
    </row>
    <row r="57" spans="1:9" ht="12.75" customHeight="1">
      <c r="A57" s="8"/>
      <c r="B57" s="8"/>
      <c r="C57" s="8" t="s">
        <v>77</v>
      </c>
      <c r="D57" s="8" t="s">
        <v>76</v>
      </c>
      <c r="E57" s="8"/>
      <c r="F57" s="10"/>
      <c r="G57" s="8"/>
      <c r="H57" s="10"/>
      <c r="I57" s="10"/>
    </row>
    <row r="58" spans="1:16" ht="12.75">
      <c r="A58" s="7">
        <v>7</v>
      </c>
      <c r="B58" s="7" t="s">
        <v>137</v>
      </c>
      <c r="C58" s="7" t="s">
        <v>44</v>
      </c>
      <c r="D58" s="7" t="s">
        <v>138</v>
      </c>
      <c r="E58" s="7" t="s">
        <v>46</v>
      </c>
      <c r="F58" s="9">
        <v>30</v>
      </c>
      <c r="G58" s="13"/>
      <c r="H58" s="12">
        <f>ROUND((G58*F58),2)</f>
      </c>
      <c r="I58" s="9">
        <v>0.00158</v>
      </c>
      <c r="J58" s="9">
        <f>F58*I58</f>
      </c>
      <c r="K58" s="9">
        <v>0</v>
      </c>
      <c r="L58" s="9">
        <f>F58*K58</f>
      </c>
      <c r="O58">
        <f>rekapitulace!H8</f>
      </c>
      <c r="P58">
        <f>ROUND(O58/100*H58,2)</f>
      </c>
    </row>
    <row r="59" ht="12.75">
      <c r="D59" s="14" t="s">
        <v>44</v>
      </c>
    </row>
    <row r="60" spans="1:16" ht="12.75" customHeight="1">
      <c r="A60" s="15"/>
      <c r="B60" s="15"/>
      <c r="C60" s="15" t="s">
        <v>77</v>
      </c>
      <c r="D60" s="15" t="s">
        <v>76</v>
      </c>
      <c r="E60" s="15"/>
      <c r="F60" s="15"/>
      <c r="G60" s="15"/>
      <c r="H60" s="15">
        <f>SUM(H58:H59)</f>
      </c>
      <c r="I60" s="15"/>
      <c r="J60" s="15"/>
      <c r="K60" s="15"/>
      <c r="L60" s="15"/>
      <c r="P60">
        <f>SUM(P58:P59)</f>
      </c>
    </row>
    <row r="62" spans="1:9" ht="12.75" customHeight="1">
      <c r="A62" s="8"/>
      <c r="B62" s="8"/>
      <c r="C62" s="8" t="s">
        <v>81</v>
      </c>
      <c r="D62" s="8" t="s">
        <v>80</v>
      </c>
      <c r="E62" s="8"/>
      <c r="F62" s="10"/>
      <c r="G62" s="8"/>
      <c r="H62" s="10"/>
      <c r="I62" s="10"/>
    </row>
    <row r="63" spans="1:16" ht="12.75">
      <c r="A63" s="7">
        <v>8</v>
      </c>
      <c r="B63" s="7" t="s">
        <v>82</v>
      </c>
      <c r="C63" s="7" t="s">
        <v>44</v>
      </c>
      <c r="D63" s="7" t="s">
        <v>83</v>
      </c>
      <c r="E63" s="7" t="s">
        <v>46</v>
      </c>
      <c r="F63" s="9">
        <v>150</v>
      </c>
      <c r="G63" s="13"/>
      <c r="H63" s="12">
        <f>ROUND((G63*F63),2)</f>
      </c>
      <c r="I63" s="9">
        <v>0</v>
      </c>
      <c r="J63" s="9">
        <f>F63*I63</f>
      </c>
      <c r="K63" s="9">
        <v>0</v>
      </c>
      <c r="L63" s="9">
        <f>F63*K63</f>
      </c>
      <c r="O63">
        <f>rekapitulace!H8</f>
      </c>
      <c r="P63">
        <f>ROUND(O63/100*H63,2)</f>
      </c>
    </row>
    <row r="64" ht="12.75">
      <c r="D64" s="14" t="s">
        <v>44</v>
      </c>
    </row>
    <row r="65" spans="1:16" ht="12.75" customHeight="1">
      <c r="A65" s="15"/>
      <c r="B65" s="15"/>
      <c r="C65" s="15" t="s">
        <v>81</v>
      </c>
      <c r="D65" s="15" t="s">
        <v>80</v>
      </c>
      <c r="E65" s="15"/>
      <c r="F65" s="15"/>
      <c r="G65" s="15"/>
      <c r="H65" s="15">
        <f>SUM(H63:H64)</f>
      </c>
      <c r="I65" s="15"/>
      <c r="J65" s="15"/>
      <c r="K65" s="15"/>
      <c r="L65" s="15"/>
      <c r="P65">
        <f>SUM(P63:P64)</f>
      </c>
    </row>
    <row r="67" spans="1:9" ht="12.75" customHeight="1">
      <c r="A67" s="8"/>
      <c r="B67" s="8"/>
      <c r="C67" s="8" t="s">
        <v>85</v>
      </c>
      <c r="D67" s="8" t="s">
        <v>84</v>
      </c>
      <c r="E67" s="8"/>
      <c r="F67" s="10"/>
      <c r="G67" s="8"/>
      <c r="H67" s="10"/>
      <c r="I67" s="10"/>
    </row>
    <row r="68" spans="1:16" ht="12.75">
      <c r="A68" s="7">
        <v>9</v>
      </c>
      <c r="B68" s="7" t="s">
        <v>139</v>
      </c>
      <c r="C68" s="7" t="s">
        <v>44</v>
      </c>
      <c r="D68" s="7" t="s">
        <v>170</v>
      </c>
      <c r="E68" s="7" t="s">
        <v>46</v>
      </c>
      <c r="F68" s="9">
        <v>27</v>
      </c>
      <c r="G68" s="13"/>
      <c r="H68" s="12">
        <f>ROUND((G68*F68),2)</f>
      </c>
      <c r="I68" s="9">
        <v>0.00082</v>
      </c>
      <c r="J68" s="9">
        <f>F68*I68</f>
      </c>
      <c r="K68" s="9">
        <v>0</v>
      </c>
      <c r="L68" s="9">
        <f>F68*K68</f>
      </c>
      <c r="O68">
        <f>rekapitulace!H8</f>
      </c>
      <c r="P68">
        <f>ROUND(O68/100*H68,2)</f>
      </c>
    </row>
    <row r="69" ht="12.75">
      <c r="D69" s="14" t="s">
        <v>44</v>
      </c>
    </row>
    <row r="70" spans="1:16" ht="12.75">
      <c r="A70" s="7">
        <v>10</v>
      </c>
      <c r="B70" s="7" t="s">
        <v>141</v>
      </c>
      <c r="C70" s="7" t="s">
        <v>44</v>
      </c>
      <c r="D70" s="7" t="s">
        <v>142</v>
      </c>
      <c r="E70" s="7" t="s">
        <v>60</v>
      </c>
      <c r="F70" s="9">
        <v>30</v>
      </c>
      <c r="G70" s="13"/>
      <c r="H70" s="12">
        <f>ROUND((G70*F70),2)</f>
      </c>
      <c r="I70" s="9">
        <v>0</v>
      </c>
      <c r="J70" s="9">
        <f>F70*I70</f>
      </c>
      <c r="K70" s="9">
        <v>0</v>
      </c>
      <c r="L70" s="9">
        <f>F70*K70</f>
      </c>
      <c r="O70">
        <f>rekapitulace!H8</f>
      </c>
      <c r="P70">
        <f>ROUND(O70/100*H70,2)</f>
      </c>
    </row>
    <row r="71" ht="12.75">
      <c r="D71" s="14" t="s">
        <v>44</v>
      </c>
    </row>
    <row r="72" spans="1:16" ht="12.75" customHeight="1">
      <c r="A72" s="15"/>
      <c r="B72" s="15"/>
      <c r="C72" s="15" t="s">
        <v>85</v>
      </c>
      <c r="D72" s="15" t="s">
        <v>84</v>
      </c>
      <c r="E72" s="15"/>
      <c r="F72" s="15"/>
      <c r="G72" s="15"/>
      <c r="H72" s="15">
        <f>SUM(H68:H71)</f>
      </c>
      <c r="I72" s="15"/>
      <c r="J72" s="15"/>
      <c r="K72" s="15"/>
      <c r="L72" s="15"/>
      <c r="P72">
        <f>SUM(P68:P71)</f>
      </c>
    </row>
    <row r="74" spans="1:9" ht="12.75" customHeight="1">
      <c r="A74" s="8"/>
      <c r="B74" s="8"/>
      <c r="C74" s="8" t="s">
        <v>91</v>
      </c>
      <c r="D74" s="8" t="s">
        <v>90</v>
      </c>
      <c r="E74" s="8"/>
      <c r="F74" s="10"/>
      <c r="G74" s="8"/>
      <c r="H74" s="10"/>
      <c r="I74" s="10"/>
    </row>
    <row r="75" spans="1:16" ht="12.75">
      <c r="A75" s="7">
        <v>11</v>
      </c>
      <c r="B75" s="7" t="s">
        <v>92</v>
      </c>
      <c r="C75" s="7" t="s">
        <v>44</v>
      </c>
      <c r="D75" s="7" t="s">
        <v>93</v>
      </c>
      <c r="E75" s="7" t="s">
        <v>46</v>
      </c>
      <c r="F75" s="9">
        <v>55.35</v>
      </c>
      <c r="G75" s="13"/>
      <c r="H75" s="12">
        <f>ROUND((G75*F75),2)</f>
      </c>
      <c r="I75" s="9">
        <v>0</v>
      </c>
      <c r="J75" s="9">
        <f>F75*I75</f>
      </c>
      <c r="K75" s="9">
        <v>0</v>
      </c>
      <c r="L75" s="9">
        <f>F75*K75</f>
      </c>
      <c r="O75">
        <f>rekapitulace!H8</f>
      </c>
      <c r="P75">
        <f>ROUND(O75/100*H75,2)</f>
      </c>
    </row>
    <row r="76" ht="12.75">
      <c r="D76" s="14" t="s">
        <v>44</v>
      </c>
    </row>
    <row r="77" spans="1:16" ht="12.75">
      <c r="A77" s="7">
        <v>12</v>
      </c>
      <c r="B77" s="7" t="s">
        <v>161</v>
      </c>
      <c r="C77" s="7" t="s">
        <v>44</v>
      </c>
      <c r="D77" s="7" t="s">
        <v>162</v>
      </c>
      <c r="E77" s="7" t="s">
        <v>46</v>
      </c>
      <c r="F77" s="9">
        <v>11.925</v>
      </c>
      <c r="G77" s="13"/>
      <c r="H77" s="12">
        <f>ROUND((G77*F77),2)</f>
      </c>
      <c r="I77" s="9">
        <v>0</v>
      </c>
      <c r="J77" s="9">
        <f>F77*I77</f>
      </c>
      <c r="K77" s="9">
        <v>0</v>
      </c>
      <c r="L77" s="9">
        <f>F77*K77</f>
      </c>
      <c r="O77">
        <f>rekapitulace!H8</f>
      </c>
      <c r="P77">
        <f>ROUND(O77/100*H77,2)</f>
      </c>
    </row>
    <row r="78" ht="12.75">
      <c r="D78" s="14" t="s">
        <v>44</v>
      </c>
    </row>
    <row r="79" spans="1:16" ht="12.75">
      <c r="A79" s="7">
        <v>13</v>
      </c>
      <c r="B79" s="7" t="s">
        <v>94</v>
      </c>
      <c r="C79" s="7" t="s">
        <v>44</v>
      </c>
      <c r="D79" s="7" t="s">
        <v>95</v>
      </c>
      <c r="E79" s="7" t="s">
        <v>69</v>
      </c>
      <c r="F79" s="9">
        <v>5.085</v>
      </c>
      <c r="G79" s="13"/>
      <c r="H79" s="12">
        <f>ROUND((G79*F79),2)</f>
      </c>
      <c r="I79" s="9">
        <v>0</v>
      </c>
      <c r="J79" s="9">
        <f>F79*I79</f>
      </c>
      <c r="K79" s="9">
        <v>0</v>
      </c>
      <c r="L79" s="9">
        <f>F79*K79</f>
      </c>
      <c r="O79">
        <f>rekapitulace!H8</f>
      </c>
      <c r="P79">
        <f>ROUND(O79/100*H79,2)</f>
      </c>
    </row>
    <row r="80" ht="12.75">
      <c r="D80" s="14" t="s">
        <v>44</v>
      </c>
    </row>
    <row r="81" spans="1:16" ht="12.75">
      <c r="A81" s="7">
        <v>14</v>
      </c>
      <c r="B81" s="7" t="s">
        <v>96</v>
      </c>
      <c r="C81" s="7" t="s">
        <v>44</v>
      </c>
      <c r="D81" s="7" t="s">
        <v>97</v>
      </c>
      <c r="E81" s="7" t="s">
        <v>69</v>
      </c>
      <c r="F81" s="9">
        <v>5.085</v>
      </c>
      <c r="G81" s="13"/>
      <c r="H81" s="12">
        <f>ROUND((G81*F81),2)</f>
      </c>
      <c r="I81" s="9">
        <v>0</v>
      </c>
      <c r="J81" s="9">
        <f>F81*I81</f>
      </c>
      <c r="K81" s="9">
        <v>0</v>
      </c>
      <c r="L81" s="9">
        <f>F81*K81</f>
      </c>
      <c r="O81">
        <f>rekapitulace!H8</f>
      </c>
      <c r="P81">
        <f>ROUND(O81/100*H81,2)</f>
      </c>
    </row>
    <row r="82" ht="12.75">
      <c r="D82" s="14" t="s">
        <v>44</v>
      </c>
    </row>
    <row r="83" spans="1:16" ht="12.75">
      <c r="A83" s="7">
        <v>15</v>
      </c>
      <c r="B83" s="7" t="s">
        <v>98</v>
      </c>
      <c r="C83" s="7" t="s">
        <v>44</v>
      </c>
      <c r="D83" s="7" t="s">
        <v>99</v>
      </c>
      <c r="E83" s="7" t="s">
        <v>69</v>
      </c>
      <c r="F83" s="9">
        <v>45.765</v>
      </c>
      <c r="G83" s="13"/>
      <c r="H83" s="12">
        <f>ROUND((G83*F83),2)</f>
      </c>
      <c r="I83" s="9">
        <v>0</v>
      </c>
      <c r="J83" s="9">
        <f>F83*I83</f>
      </c>
      <c r="K83" s="9">
        <v>0</v>
      </c>
      <c r="L83" s="9">
        <f>F83*K83</f>
      </c>
      <c r="O83">
        <f>rekapitulace!H8</f>
      </c>
      <c r="P83">
        <f>ROUND(O83/100*H83,2)</f>
      </c>
    </row>
    <row r="84" ht="12.75">
      <c r="D84" s="14" t="s">
        <v>44</v>
      </c>
    </row>
    <row r="85" spans="1:16" ht="12.75">
      <c r="A85" s="7">
        <v>16</v>
      </c>
      <c r="B85" s="7" t="s">
        <v>100</v>
      </c>
      <c r="C85" s="7" t="s">
        <v>44</v>
      </c>
      <c r="D85" s="7" t="s">
        <v>101</v>
      </c>
      <c r="E85" s="7" t="s">
        <v>69</v>
      </c>
      <c r="F85" s="9">
        <v>5.085</v>
      </c>
      <c r="G85" s="13"/>
      <c r="H85" s="12">
        <f>ROUND((G85*F85),2)</f>
      </c>
      <c r="I85" s="9">
        <v>0</v>
      </c>
      <c r="J85" s="9">
        <f>F85*I85</f>
      </c>
      <c r="K85" s="9">
        <v>0</v>
      </c>
      <c r="L85" s="9">
        <f>F85*K85</f>
      </c>
      <c r="O85">
        <f>rekapitulace!H8</f>
      </c>
      <c r="P85">
        <f>ROUND(O85/100*H85,2)</f>
      </c>
    </row>
    <row r="86" ht="12.75">
      <c r="D86" s="14" t="s">
        <v>44</v>
      </c>
    </row>
    <row r="87" spans="1:16" ht="12.75">
      <c r="A87" s="7">
        <v>17</v>
      </c>
      <c r="B87" s="7" t="s">
        <v>102</v>
      </c>
      <c r="C87" s="7" t="s">
        <v>44</v>
      </c>
      <c r="D87" s="7" t="s">
        <v>103</v>
      </c>
      <c r="E87" s="7" t="s">
        <v>69</v>
      </c>
      <c r="F87" s="9">
        <v>25.425</v>
      </c>
      <c r="G87" s="13"/>
      <c r="H87" s="12">
        <f>ROUND((G87*F87),2)</f>
      </c>
      <c r="I87" s="9">
        <v>0</v>
      </c>
      <c r="J87" s="9">
        <f>F87*I87</f>
      </c>
      <c r="K87" s="9">
        <v>0</v>
      </c>
      <c r="L87" s="9">
        <f>F87*K87</f>
      </c>
      <c r="O87">
        <f>rekapitulace!H8</f>
      </c>
      <c r="P87">
        <f>ROUND(O87/100*H87,2)</f>
      </c>
    </row>
    <row r="88" ht="12.75">
      <c r="D88" s="14" t="s">
        <v>44</v>
      </c>
    </row>
    <row r="89" spans="1:16" ht="12.75">
      <c r="A89" s="7">
        <v>18</v>
      </c>
      <c r="B89" s="7" t="s">
        <v>104</v>
      </c>
      <c r="C89" s="7" t="s">
        <v>44</v>
      </c>
      <c r="D89" s="7" t="s">
        <v>105</v>
      </c>
      <c r="E89" s="7" t="s">
        <v>69</v>
      </c>
      <c r="F89" s="9">
        <v>5.085</v>
      </c>
      <c r="G89" s="13"/>
      <c r="H89" s="12">
        <f>ROUND((G89*F89),2)</f>
      </c>
      <c r="I89" s="9">
        <v>0</v>
      </c>
      <c r="J89" s="9">
        <f>F89*I89</f>
      </c>
      <c r="K89" s="9">
        <v>0</v>
      </c>
      <c r="L89" s="9">
        <f>F89*K89</f>
      </c>
      <c r="O89">
        <f>rekapitulace!H8</f>
      </c>
      <c r="P89">
        <f>ROUND(O89/100*H89,2)</f>
      </c>
    </row>
    <row r="90" ht="12.75">
      <c r="D90" s="14" t="s">
        <v>44</v>
      </c>
    </row>
    <row r="91" spans="1:16" ht="12.75" customHeight="1">
      <c r="A91" s="15"/>
      <c r="B91" s="15"/>
      <c r="C91" s="15" t="s">
        <v>91</v>
      </c>
      <c r="D91" s="15" t="s">
        <v>90</v>
      </c>
      <c r="E91" s="15"/>
      <c r="F91" s="15"/>
      <c r="G91" s="15"/>
      <c r="H91" s="15">
        <f>SUM(H75:H90)</f>
      </c>
      <c r="I91" s="15"/>
      <c r="J91" s="15"/>
      <c r="K91" s="15"/>
      <c r="L91" s="15"/>
      <c r="P91">
        <f>SUM(P75:P90)</f>
      </c>
    </row>
    <row r="93" spans="1:9" ht="12.75" customHeight="1">
      <c r="A93" s="8"/>
      <c r="B93" s="8"/>
      <c r="C93" s="8" t="s">
        <v>107</v>
      </c>
      <c r="D93" s="8" t="s">
        <v>106</v>
      </c>
      <c r="E93" s="8"/>
      <c r="F93" s="10"/>
      <c r="G93" s="8"/>
      <c r="H93" s="10"/>
      <c r="I93" s="10"/>
    </row>
    <row r="94" spans="1:16" ht="12.75">
      <c r="A94" s="7">
        <v>19</v>
      </c>
      <c r="B94" s="7" t="s">
        <v>108</v>
      </c>
      <c r="C94" s="7" t="s">
        <v>44</v>
      </c>
      <c r="D94" s="7" t="s">
        <v>109</v>
      </c>
      <c r="E94" s="7" t="s">
        <v>69</v>
      </c>
      <c r="F94" s="9">
        <v>5.621</v>
      </c>
      <c r="G94" s="13"/>
      <c r="H94" s="12">
        <f>ROUND((G94*F94),2)</f>
      </c>
      <c r="I94" s="9">
        <v>0</v>
      </c>
      <c r="J94" s="9">
        <f>F94*I94</f>
      </c>
      <c r="K94" s="9">
        <v>0</v>
      </c>
      <c r="L94" s="9">
        <f>F94*K94</f>
      </c>
      <c r="O94">
        <f>rekapitulace!H8</f>
      </c>
      <c r="P94">
        <f>ROUND(O94/100*H94,2)</f>
      </c>
    </row>
    <row r="95" ht="12.75">
      <c r="D95" s="14" t="s">
        <v>44</v>
      </c>
    </row>
    <row r="96" spans="1:16" ht="12.75" customHeight="1">
      <c r="A96" s="15"/>
      <c r="B96" s="15"/>
      <c r="C96" s="15" t="s">
        <v>107</v>
      </c>
      <c r="D96" s="15" t="s">
        <v>106</v>
      </c>
      <c r="E96" s="15"/>
      <c r="F96" s="15"/>
      <c r="G96" s="15"/>
      <c r="H96" s="15">
        <f>SUM(H94:H95)</f>
      </c>
      <c r="I96" s="15"/>
      <c r="J96" s="15"/>
      <c r="K96" s="15"/>
      <c r="L96" s="15"/>
      <c r="P96">
        <f>SUM(P94:P95)</f>
      </c>
    </row>
    <row r="98" spans="1:16" ht="12.75" customHeight="1">
      <c r="A98" s="15"/>
      <c r="B98" s="15"/>
      <c r="C98" s="15"/>
      <c r="D98" s="15" t="s">
        <v>110</v>
      </c>
      <c r="E98" s="15"/>
      <c r="F98" s="15"/>
      <c r="G98" s="15"/>
      <c r="H98" s="15">
        <f>+H18+H23+H30+H37+H50+H55+H60+H65+H72+H91+H96</f>
      </c>
      <c r="I98" s="15"/>
      <c r="J98" s="15"/>
      <c r="K98" s="15"/>
      <c r="L98" s="15"/>
      <c r="P98">
        <f>+P18+P23+P30+P37+P50+P55+P60+P65+P72+P91+P96</f>
      </c>
    </row>
    <row r="100" spans="1:12" ht="12.75" customHeight="1">
      <c r="A100" s="15" t="s">
        <v>111</v>
      </c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</row>
    <row r="101" spans="1:12" ht="12.75" customHeight="1">
      <c r="A101" s="15"/>
      <c r="B101" s="15"/>
      <c r="C101" s="15"/>
      <c r="D101" s="15" t="s">
        <v>112</v>
      </c>
      <c r="E101" s="15"/>
      <c r="F101" s="15"/>
      <c r="G101" s="15"/>
      <c r="H101" s="15"/>
      <c r="I101" s="15"/>
      <c r="J101" s="15"/>
      <c r="K101" s="15"/>
      <c r="L101" s="15"/>
    </row>
    <row r="102" spans="1:16" ht="12.75" customHeight="1">
      <c r="A102" s="15"/>
      <c r="B102" s="15"/>
      <c r="C102" s="15"/>
      <c r="D102" s="15" t="s">
        <v>113</v>
      </c>
      <c r="E102" s="15"/>
      <c r="F102" s="15"/>
      <c r="G102" s="15"/>
      <c r="H102" s="15">
        <v>0</v>
      </c>
      <c r="I102" s="15"/>
      <c r="J102" s="15"/>
      <c r="K102" s="15"/>
      <c r="L102" s="15"/>
      <c r="P102">
        <v>0</v>
      </c>
    </row>
    <row r="103" spans="1:12" ht="12.75" customHeight="1">
      <c r="A103" s="15"/>
      <c r="B103" s="15"/>
      <c r="C103" s="15"/>
      <c r="D103" s="15" t="s">
        <v>114</v>
      </c>
      <c r="E103" s="15"/>
      <c r="F103" s="15"/>
      <c r="G103" s="15"/>
      <c r="H103" s="15"/>
      <c r="I103" s="15"/>
      <c r="J103" s="15"/>
      <c r="K103" s="15"/>
      <c r="L103" s="15"/>
    </row>
    <row r="104" spans="1:16" ht="12.75" customHeight="1">
      <c r="A104" s="15"/>
      <c r="B104" s="15"/>
      <c r="C104" s="15"/>
      <c r="D104" s="15" t="s">
        <v>115</v>
      </c>
      <c r="E104" s="15"/>
      <c r="F104" s="15"/>
      <c r="G104" s="15"/>
      <c r="H104" s="15">
        <v>0</v>
      </c>
      <c r="I104" s="15"/>
      <c r="J104" s="15"/>
      <c r="K104" s="15"/>
      <c r="L104" s="15"/>
      <c r="P104">
        <v>0</v>
      </c>
    </row>
    <row r="105" spans="1:16" ht="12.75" customHeight="1">
      <c r="A105" s="15"/>
      <c r="B105" s="15"/>
      <c r="C105" s="15"/>
      <c r="D105" s="15" t="s">
        <v>116</v>
      </c>
      <c r="E105" s="15"/>
      <c r="F105" s="15"/>
      <c r="G105" s="15"/>
      <c r="H105" s="15">
        <f>H102+H104</f>
      </c>
      <c r="I105" s="15"/>
      <c r="J105" s="15"/>
      <c r="K105" s="15"/>
      <c r="L105" s="15"/>
      <c r="P105">
        <f>P102+P104</f>
      </c>
    </row>
    <row r="107" spans="1:16" ht="12.75" customHeight="1">
      <c r="A107" s="15"/>
      <c r="B107" s="15"/>
      <c r="C107" s="15"/>
      <c r="D107" s="15" t="s">
        <v>116</v>
      </c>
      <c r="E107" s="15"/>
      <c r="F107" s="15"/>
      <c r="G107" s="15"/>
      <c r="H107" s="15">
        <f>H98+H105</f>
      </c>
      <c r="I107" s="15"/>
      <c r="J107" s="15"/>
      <c r="K107" s="15"/>
      <c r="L107" s="15"/>
      <c r="P107">
        <f>P98+P105</f>
      </c>
    </row>
  </sheetData>
  <sheetProtection formatColumns="0"/>
  <mergeCells count="9">
    <mergeCell ref="A8:A9"/>
    <mergeCell ref="B8:B9"/>
    <mergeCell ref="C8:C9"/>
    <mergeCell ref="D8:D9"/>
    <mergeCell ref="E8:E9"/>
    <mergeCell ref="F8:F9"/>
    <mergeCell ref="G8:H8"/>
    <mergeCell ref="I8:J8"/>
    <mergeCell ref="K8:L8"/>
  </mergeCells>
  <printOptions/>
  <pageMargins left="0.75" right="0.75" top="1" bottom="1" header="0.5" footer="0.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P66"/>
  <sheetViews>
    <sheetView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6.7109375" style="0" customWidth="1"/>
    <col min="2" max="2" width="15.7109375" style="0" customWidth="1"/>
    <col min="3" max="3" width="18.7109375" style="0" customWidth="1"/>
    <col min="4" max="4" width="75.7109375" style="0" customWidth="1"/>
    <col min="5" max="5" width="9.7109375" style="0" customWidth="1"/>
    <col min="6" max="6" width="12.7109375" style="0" customWidth="1"/>
    <col min="7" max="12" width="14.7109375" style="0" customWidth="1"/>
    <col min="15" max="16" width="9.140625" style="0" hidden="1" customWidth="1"/>
  </cols>
  <sheetData>
    <row r="1" ht="12.75" customHeight="1">
      <c r="A1" s="5" t="s">
        <v>13</v>
      </c>
    </row>
    <row r="2" ht="12.75" customHeight="1">
      <c r="C2" s="1" t="s">
        <v>14</v>
      </c>
    </row>
    <row r="4" spans="1:5" ht="12.75" customHeight="1">
      <c r="A4" t="s">
        <v>15</v>
      </c>
      <c r="C4" s="5" t="s">
        <v>18</v>
      </c>
      <c r="D4" s="5" t="s">
        <v>19</v>
      </c>
      <c r="E4" s="5"/>
    </row>
    <row r="5" spans="1:5" ht="12.75" customHeight="1">
      <c r="A5" t="s">
        <v>16</v>
      </c>
      <c r="C5" s="5" t="s">
        <v>171</v>
      </c>
      <c r="D5" s="5" t="s">
        <v>171</v>
      </c>
      <c r="E5" s="5"/>
    </row>
    <row r="6" spans="1:5" ht="12.75" customHeight="1">
      <c r="A6" t="s">
        <v>17</v>
      </c>
      <c r="C6" s="5" t="s">
        <v>171</v>
      </c>
      <c r="D6" s="5" t="s">
        <v>171</v>
      </c>
      <c r="E6" s="5"/>
    </row>
    <row r="7" spans="3:5" ht="12.75" customHeight="1">
      <c r="C7" s="5"/>
      <c r="D7" s="5"/>
      <c r="E7" s="5"/>
    </row>
    <row r="8" spans="1:16" ht="12.75" customHeight="1">
      <c r="A8" s="4" t="s">
        <v>21</v>
      </c>
      <c r="B8" s="4" t="s">
        <v>23</v>
      </c>
      <c r="C8" s="4" t="s">
        <v>24</v>
      </c>
      <c r="D8" s="4" t="s">
        <v>25</v>
      </c>
      <c r="E8" s="4" t="s">
        <v>26</v>
      </c>
      <c r="F8" s="4" t="s">
        <v>27</v>
      </c>
      <c r="G8" s="4" t="s">
        <v>28</v>
      </c>
      <c r="H8" s="4"/>
      <c r="I8" s="4" t="s">
        <v>32</v>
      </c>
      <c r="J8" s="4"/>
      <c r="K8" s="4" t="s">
        <v>33</v>
      </c>
      <c r="L8" s="4"/>
      <c r="O8" t="s">
        <v>31</v>
      </c>
      <c r="P8" t="s">
        <v>11</v>
      </c>
    </row>
    <row r="9" spans="1:15" ht="28.5">
      <c r="A9" s="4"/>
      <c r="B9" s="4"/>
      <c r="C9" s="4"/>
      <c r="D9" s="4"/>
      <c r="E9" s="4"/>
      <c r="F9" s="4"/>
      <c r="G9" s="4" t="s">
        <v>29</v>
      </c>
      <c r="H9" s="4" t="s">
        <v>30</v>
      </c>
      <c r="I9" s="4" t="s">
        <v>29</v>
      </c>
      <c r="J9" s="4" t="s">
        <v>30</v>
      </c>
      <c r="K9" s="4" t="s">
        <v>29</v>
      </c>
      <c r="L9" s="4" t="s">
        <v>30</v>
      </c>
      <c r="O9" t="s">
        <v>11</v>
      </c>
    </row>
    <row r="10" spans="1:12" ht="14.25">
      <c r="A10" s="4" t="s">
        <v>22</v>
      </c>
      <c r="B10" s="4" t="s">
        <v>34</v>
      </c>
      <c r="C10" s="4" t="s">
        <v>35</v>
      </c>
      <c r="D10" s="4" t="s">
        <v>36</v>
      </c>
      <c r="E10" s="4" t="s">
        <v>37</v>
      </c>
      <c r="F10" s="4" t="s">
        <v>38</v>
      </c>
      <c r="G10" s="4" t="s">
        <v>39</v>
      </c>
      <c r="H10" s="4" t="s">
        <v>40</v>
      </c>
      <c r="I10" s="4">
        <v>10</v>
      </c>
      <c r="J10" s="4">
        <v>11</v>
      </c>
      <c r="K10" s="4">
        <v>12</v>
      </c>
      <c r="L10" s="4">
        <v>13</v>
      </c>
    </row>
    <row r="11" spans="1:9" ht="12.75" customHeight="1">
      <c r="A11" s="8"/>
      <c r="B11" s="8"/>
      <c r="C11" s="8" t="s">
        <v>57</v>
      </c>
      <c r="D11" s="8" t="s">
        <v>56</v>
      </c>
      <c r="E11" s="8"/>
      <c r="F11" s="10"/>
      <c r="G11" s="8"/>
      <c r="H11" s="10"/>
      <c r="I11" s="10"/>
    </row>
    <row r="12" spans="1:16" ht="12.75">
      <c r="A12" s="7">
        <v>1</v>
      </c>
      <c r="B12" s="7" t="s">
        <v>122</v>
      </c>
      <c r="C12" s="7" t="s">
        <v>44</v>
      </c>
      <c r="D12" s="7" t="s">
        <v>123</v>
      </c>
      <c r="E12" s="7" t="s">
        <v>60</v>
      </c>
      <c r="F12" s="9">
        <v>1</v>
      </c>
      <c r="G12" s="13"/>
      <c r="H12" s="12">
        <f>ROUND((G12*F12),2)</f>
      </c>
      <c r="I12" s="9">
        <v>0.0907</v>
      </c>
      <c r="J12" s="9">
        <f>F12*I12</f>
      </c>
      <c r="K12" s="9">
        <v>0</v>
      </c>
      <c r="L12" s="9">
        <f>F12*K12</f>
      </c>
      <c r="O12">
        <f>rekapitulace!H8</f>
      </c>
      <c r="P12">
        <f>ROUND(O12/100*H12,2)</f>
      </c>
    </row>
    <row r="13" ht="12.75">
      <c r="D13" s="14" t="s">
        <v>44</v>
      </c>
    </row>
    <row r="14" spans="1:16" ht="12.75">
      <c r="A14" s="7">
        <v>2</v>
      </c>
      <c r="B14" s="7" t="s">
        <v>172</v>
      </c>
      <c r="C14" s="7" t="s">
        <v>44</v>
      </c>
      <c r="D14" s="7" t="s">
        <v>173</v>
      </c>
      <c r="E14" s="7" t="s">
        <v>63</v>
      </c>
      <c r="F14" s="9">
        <v>1</v>
      </c>
      <c r="G14" s="13"/>
      <c r="H14" s="12">
        <f>ROUND((G14*F14),2)</f>
      </c>
      <c r="I14" s="9">
        <v>0</v>
      </c>
      <c r="J14" s="9">
        <f>F14*I14</f>
      </c>
      <c r="K14" s="9">
        <v>0</v>
      </c>
      <c r="L14" s="9">
        <f>F14*K14</f>
      </c>
      <c r="O14">
        <f>rekapitulace!H8</f>
      </c>
      <c r="P14">
        <f>ROUND(O14/100*H14,2)</f>
      </c>
    </row>
    <row r="15" ht="409.5">
      <c r="D15" s="14" t="s">
        <v>126</v>
      </c>
    </row>
    <row r="16" spans="1:16" ht="12.75" customHeight="1">
      <c r="A16" s="15"/>
      <c r="B16" s="15"/>
      <c r="C16" s="15" t="s">
        <v>57</v>
      </c>
      <c r="D16" s="15" t="s">
        <v>56</v>
      </c>
      <c r="E16" s="15"/>
      <c r="F16" s="15"/>
      <c r="G16" s="15"/>
      <c r="H16" s="15">
        <f>SUM(H12:H15)</f>
      </c>
      <c r="I16" s="15"/>
      <c r="J16" s="15"/>
      <c r="K16" s="15"/>
      <c r="L16" s="15"/>
      <c r="P16">
        <f>SUM(P12:P15)</f>
      </c>
    </row>
    <row r="18" spans="1:9" ht="12.75" customHeight="1">
      <c r="A18" s="8"/>
      <c r="B18" s="8"/>
      <c r="C18" s="8" t="s">
        <v>77</v>
      </c>
      <c r="D18" s="8" t="s">
        <v>76</v>
      </c>
      <c r="E18" s="8"/>
      <c r="F18" s="10"/>
      <c r="G18" s="8"/>
      <c r="H18" s="10"/>
      <c r="I18" s="10"/>
    </row>
    <row r="19" spans="1:16" ht="12.75">
      <c r="A19" s="7">
        <v>3</v>
      </c>
      <c r="B19" s="7" t="s">
        <v>137</v>
      </c>
      <c r="C19" s="7" t="s">
        <v>44</v>
      </c>
      <c r="D19" s="7" t="s">
        <v>138</v>
      </c>
      <c r="E19" s="7" t="s">
        <v>46</v>
      </c>
      <c r="F19" s="9">
        <v>2</v>
      </c>
      <c r="G19" s="13"/>
      <c r="H19" s="12">
        <f>ROUND((G19*F19),2)</f>
      </c>
      <c r="I19" s="9">
        <v>0.00158</v>
      </c>
      <c r="J19" s="9">
        <f>F19*I19</f>
      </c>
      <c r="K19" s="9">
        <v>0</v>
      </c>
      <c r="L19" s="9">
        <f>F19*K19</f>
      </c>
      <c r="O19">
        <f>rekapitulace!H8</f>
      </c>
      <c r="P19">
        <f>ROUND(O19/100*H19,2)</f>
      </c>
    </row>
    <row r="20" ht="12.75">
      <c r="D20" s="14" t="s">
        <v>44</v>
      </c>
    </row>
    <row r="21" spans="1:16" ht="12.75" customHeight="1">
      <c r="A21" s="15"/>
      <c r="B21" s="15"/>
      <c r="C21" s="15" t="s">
        <v>77</v>
      </c>
      <c r="D21" s="15" t="s">
        <v>76</v>
      </c>
      <c r="E21" s="15"/>
      <c r="F21" s="15"/>
      <c r="G21" s="15"/>
      <c r="H21" s="15">
        <f>SUM(H19:H20)</f>
      </c>
      <c r="I21" s="15"/>
      <c r="J21" s="15"/>
      <c r="K21" s="15"/>
      <c r="L21" s="15"/>
      <c r="P21">
        <f>SUM(P19:P20)</f>
      </c>
    </row>
    <row r="23" spans="1:9" ht="12.75" customHeight="1">
      <c r="A23" s="8"/>
      <c r="B23" s="8"/>
      <c r="C23" s="8" t="s">
        <v>81</v>
      </c>
      <c r="D23" s="8" t="s">
        <v>80</v>
      </c>
      <c r="E23" s="8"/>
      <c r="F23" s="10"/>
      <c r="G23" s="8"/>
      <c r="H23" s="10"/>
      <c r="I23" s="10"/>
    </row>
    <row r="24" spans="1:16" ht="12.75">
      <c r="A24" s="7">
        <v>4</v>
      </c>
      <c r="B24" s="7" t="s">
        <v>82</v>
      </c>
      <c r="C24" s="7" t="s">
        <v>44</v>
      </c>
      <c r="D24" s="7" t="s">
        <v>83</v>
      </c>
      <c r="E24" s="7" t="s">
        <v>46</v>
      </c>
      <c r="F24" s="9">
        <v>10</v>
      </c>
      <c r="G24" s="13"/>
      <c r="H24" s="12">
        <f>ROUND((G24*F24),2)</f>
      </c>
      <c r="I24" s="9">
        <v>0</v>
      </c>
      <c r="J24" s="9">
        <f>F24*I24</f>
      </c>
      <c r="K24" s="9">
        <v>0</v>
      </c>
      <c r="L24" s="9">
        <f>F24*K24</f>
      </c>
      <c r="O24">
        <f>rekapitulace!H8</f>
      </c>
      <c r="P24">
        <f>ROUND(O24/100*H24,2)</f>
      </c>
    </row>
    <row r="25" ht="12.75">
      <c r="D25" s="14" t="s">
        <v>44</v>
      </c>
    </row>
    <row r="26" spans="1:16" ht="12.75" customHeight="1">
      <c r="A26" s="15"/>
      <c r="B26" s="15"/>
      <c r="C26" s="15" t="s">
        <v>81</v>
      </c>
      <c r="D26" s="15" t="s">
        <v>80</v>
      </c>
      <c r="E26" s="15"/>
      <c r="F26" s="15"/>
      <c r="G26" s="15"/>
      <c r="H26" s="15">
        <f>SUM(H24:H25)</f>
      </c>
      <c r="I26" s="15"/>
      <c r="J26" s="15"/>
      <c r="K26" s="15"/>
      <c r="L26" s="15"/>
      <c r="P26">
        <f>SUM(P24:P25)</f>
      </c>
    </row>
    <row r="28" spans="1:9" ht="12.75" customHeight="1">
      <c r="A28" s="8"/>
      <c r="B28" s="8"/>
      <c r="C28" s="8" t="s">
        <v>85</v>
      </c>
      <c r="D28" s="8" t="s">
        <v>84</v>
      </c>
      <c r="E28" s="8"/>
      <c r="F28" s="10"/>
      <c r="G28" s="8"/>
      <c r="H28" s="10"/>
      <c r="I28" s="10"/>
    </row>
    <row r="29" spans="1:16" ht="12.75">
      <c r="A29" s="7">
        <v>5</v>
      </c>
      <c r="B29" s="7" t="s">
        <v>174</v>
      </c>
      <c r="C29" s="7" t="s">
        <v>44</v>
      </c>
      <c r="D29" s="7" t="s">
        <v>175</v>
      </c>
      <c r="E29" s="7" t="s">
        <v>46</v>
      </c>
      <c r="F29" s="9">
        <v>1.5</v>
      </c>
      <c r="G29" s="13"/>
      <c r="H29" s="12">
        <f>ROUND((G29*F29),2)</f>
      </c>
      <c r="I29" s="9">
        <v>0.001</v>
      </c>
      <c r="J29" s="9">
        <f>F29*I29</f>
      </c>
      <c r="K29" s="9">
        <v>0</v>
      </c>
      <c r="L29" s="9">
        <f>F29*K29</f>
      </c>
      <c r="O29">
        <f>rekapitulace!H8</f>
      </c>
      <c r="P29">
        <f>ROUND(O29/100*H29,2)</f>
      </c>
    </row>
    <row r="30" ht="12.75">
      <c r="D30" s="14" t="s">
        <v>44</v>
      </c>
    </row>
    <row r="31" spans="1:16" ht="12.75">
      <c r="A31" s="7">
        <v>6</v>
      </c>
      <c r="B31" s="7" t="s">
        <v>141</v>
      </c>
      <c r="C31" s="7" t="s">
        <v>44</v>
      </c>
      <c r="D31" s="7" t="s">
        <v>142</v>
      </c>
      <c r="E31" s="7" t="s">
        <v>60</v>
      </c>
      <c r="F31" s="9">
        <v>4</v>
      </c>
      <c r="G31" s="13"/>
      <c r="H31" s="12">
        <f>ROUND((G31*F31),2)</f>
      </c>
      <c r="I31" s="9">
        <v>0</v>
      </c>
      <c r="J31" s="9">
        <f>F31*I31</f>
      </c>
      <c r="K31" s="9">
        <v>0</v>
      </c>
      <c r="L31" s="9">
        <f>F31*K31</f>
      </c>
      <c r="O31">
        <f>rekapitulace!H8</f>
      </c>
      <c r="P31">
        <f>ROUND(O31/100*H31,2)</f>
      </c>
    </row>
    <row r="32" ht="12.75">
      <c r="D32" s="14" t="s">
        <v>44</v>
      </c>
    </row>
    <row r="33" spans="1:16" ht="12.75" customHeight="1">
      <c r="A33" s="15"/>
      <c r="B33" s="15"/>
      <c r="C33" s="15" t="s">
        <v>85</v>
      </c>
      <c r="D33" s="15" t="s">
        <v>84</v>
      </c>
      <c r="E33" s="15"/>
      <c r="F33" s="15"/>
      <c r="G33" s="15"/>
      <c r="H33" s="15">
        <f>SUM(H29:H32)</f>
      </c>
      <c r="I33" s="15"/>
      <c r="J33" s="15"/>
      <c r="K33" s="15"/>
      <c r="L33" s="15"/>
      <c r="P33">
        <f>SUM(P29:P32)</f>
      </c>
    </row>
    <row r="35" spans="1:9" ht="12.75" customHeight="1">
      <c r="A35" s="8"/>
      <c r="B35" s="8"/>
      <c r="C35" s="8" t="s">
        <v>91</v>
      </c>
      <c r="D35" s="8" t="s">
        <v>90</v>
      </c>
      <c r="E35" s="8"/>
      <c r="F35" s="10"/>
      <c r="G35" s="8"/>
      <c r="H35" s="10"/>
      <c r="I35" s="10"/>
    </row>
    <row r="36" spans="1:16" ht="12.75">
      <c r="A36" s="7">
        <v>7</v>
      </c>
      <c r="B36" s="7" t="s">
        <v>94</v>
      </c>
      <c r="C36" s="7" t="s">
        <v>44</v>
      </c>
      <c r="D36" s="7" t="s">
        <v>95</v>
      </c>
      <c r="E36" s="7" t="s">
        <v>69</v>
      </c>
      <c r="F36" s="9">
        <v>0.047</v>
      </c>
      <c r="G36" s="13"/>
      <c r="H36" s="12">
        <f>ROUND((G36*F36),2)</f>
      </c>
      <c r="I36" s="9">
        <v>0</v>
      </c>
      <c r="J36" s="9">
        <f>F36*I36</f>
      </c>
      <c r="K36" s="9">
        <v>0</v>
      </c>
      <c r="L36" s="9">
        <f>F36*K36</f>
      </c>
      <c r="O36">
        <f>rekapitulace!H8</f>
      </c>
      <c r="P36">
        <f>ROUND(O36/100*H36,2)</f>
      </c>
    </row>
    <row r="37" ht="12.75">
      <c r="D37" s="14" t="s">
        <v>44</v>
      </c>
    </row>
    <row r="38" spans="1:16" ht="12.75">
      <c r="A38" s="7">
        <v>8</v>
      </c>
      <c r="B38" s="7" t="s">
        <v>96</v>
      </c>
      <c r="C38" s="7" t="s">
        <v>44</v>
      </c>
      <c r="D38" s="7" t="s">
        <v>97</v>
      </c>
      <c r="E38" s="7" t="s">
        <v>69</v>
      </c>
      <c r="F38" s="9">
        <v>0.047</v>
      </c>
      <c r="G38" s="13"/>
      <c r="H38" s="12">
        <f>ROUND((G38*F38),2)</f>
      </c>
      <c r="I38" s="9">
        <v>0</v>
      </c>
      <c r="J38" s="9">
        <f>F38*I38</f>
      </c>
      <c r="K38" s="9">
        <v>0</v>
      </c>
      <c r="L38" s="9">
        <f>F38*K38</f>
      </c>
      <c r="O38">
        <f>rekapitulace!H8</f>
      </c>
      <c r="P38">
        <f>ROUND(O38/100*H38,2)</f>
      </c>
    </row>
    <row r="39" ht="12.75">
      <c r="D39" s="14" t="s">
        <v>44</v>
      </c>
    </row>
    <row r="40" spans="1:16" ht="12.75">
      <c r="A40" s="7">
        <v>9</v>
      </c>
      <c r="B40" s="7" t="s">
        <v>98</v>
      </c>
      <c r="C40" s="7" t="s">
        <v>44</v>
      </c>
      <c r="D40" s="7" t="s">
        <v>99</v>
      </c>
      <c r="E40" s="7" t="s">
        <v>69</v>
      </c>
      <c r="F40" s="9">
        <v>0.419</v>
      </c>
      <c r="G40" s="13"/>
      <c r="H40" s="12">
        <f>ROUND((G40*F40),2)</f>
      </c>
      <c r="I40" s="9">
        <v>0</v>
      </c>
      <c r="J40" s="9">
        <f>F40*I40</f>
      </c>
      <c r="K40" s="9">
        <v>0</v>
      </c>
      <c r="L40" s="9">
        <f>F40*K40</f>
      </c>
      <c r="O40">
        <f>rekapitulace!H8</f>
      </c>
      <c r="P40">
        <f>ROUND(O40/100*H40,2)</f>
      </c>
    </row>
    <row r="41" ht="12.75">
      <c r="D41" s="14" t="s">
        <v>44</v>
      </c>
    </row>
    <row r="42" spans="1:16" ht="12.75">
      <c r="A42" s="7">
        <v>10</v>
      </c>
      <c r="B42" s="7" t="s">
        <v>100</v>
      </c>
      <c r="C42" s="7" t="s">
        <v>44</v>
      </c>
      <c r="D42" s="7" t="s">
        <v>101</v>
      </c>
      <c r="E42" s="7" t="s">
        <v>69</v>
      </c>
      <c r="F42" s="9">
        <v>0.047</v>
      </c>
      <c r="G42" s="13"/>
      <c r="H42" s="12">
        <f>ROUND((G42*F42),2)</f>
      </c>
      <c r="I42" s="9">
        <v>0</v>
      </c>
      <c r="J42" s="9">
        <f>F42*I42</f>
      </c>
      <c r="K42" s="9">
        <v>0</v>
      </c>
      <c r="L42" s="9">
        <f>F42*K42</f>
      </c>
      <c r="O42">
        <f>rekapitulace!H8</f>
      </c>
      <c r="P42">
        <f>ROUND(O42/100*H42,2)</f>
      </c>
    </row>
    <row r="43" ht="12.75">
      <c r="D43" s="14" t="s">
        <v>44</v>
      </c>
    </row>
    <row r="44" spans="1:16" ht="12.75">
      <c r="A44" s="7">
        <v>11</v>
      </c>
      <c r="B44" s="7" t="s">
        <v>102</v>
      </c>
      <c r="C44" s="7" t="s">
        <v>44</v>
      </c>
      <c r="D44" s="7" t="s">
        <v>103</v>
      </c>
      <c r="E44" s="7" t="s">
        <v>69</v>
      </c>
      <c r="F44" s="9">
        <v>0.372</v>
      </c>
      <c r="G44" s="13"/>
      <c r="H44" s="12">
        <f>ROUND((G44*F44),2)</f>
      </c>
      <c r="I44" s="9">
        <v>0</v>
      </c>
      <c r="J44" s="9">
        <f>F44*I44</f>
      </c>
      <c r="K44" s="9">
        <v>0</v>
      </c>
      <c r="L44" s="9">
        <f>F44*K44</f>
      </c>
      <c r="O44">
        <f>rekapitulace!H8</f>
      </c>
      <c r="P44">
        <f>ROUND(O44/100*H44,2)</f>
      </c>
    </row>
    <row r="45" ht="12.75">
      <c r="D45" s="14" t="s">
        <v>44</v>
      </c>
    </row>
    <row r="46" spans="1:16" ht="12.75">
      <c r="A46" s="7">
        <v>12</v>
      </c>
      <c r="B46" s="7" t="s">
        <v>176</v>
      </c>
      <c r="C46" s="7" t="s">
        <v>44</v>
      </c>
      <c r="D46" s="7" t="s">
        <v>177</v>
      </c>
      <c r="E46" s="7" t="s">
        <v>69</v>
      </c>
      <c r="F46" s="9">
        <v>0.047</v>
      </c>
      <c r="G46" s="13"/>
      <c r="H46" s="12">
        <f>ROUND((G46*F46),2)</f>
      </c>
      <c r="I46" s="9">
        <v>0</v>
      </c>
      <c r="J46" s="9">
        <f>F46*I46</f>
      </c>
      <c r="K46" s="9">
        <v>0</v>
      </c>
      <c r="L46" s="9">
        <f>F46*K46</f>
      </c>
      <c r="O46">
        <f>rekapitulace!H8</f>
      </c>
      <c r="P46">
        <f>ROUND(O46/100*H46,2)</f>
      </c>
    </row>
    <row r="47" ht="12.75">
      <c r="D47" s="14" t="s">
        <v>44</v>
      </c>
    </row>
    <row r="48" spans="1:16" ht="12.75">
      <c r="A48" s="7">
        <v>13</v>
      </c>
      <c r="B48" s="7" t="s">
        <v>104</v>
      </c>
      <c r="C48" s="7" t="s">
        <v>44</v>
      </c>
      <c r="D48" s="7" t="s">
        <v>105</v>
      </c>
      <c r="E48" s="7" t="s">
        <v>69</v>
      </c>
      <c r="F48" s="9">
        <v>0.047</v>
      </c>
      <c r="G48" s="13"/>
      <c r="H48" s="12">
        <f>ROUND((G48*F48),2)</f>
      </c>
      <c r="I48" s="9">
        <v>0</v>
      </c>
      <c r="J48" s="9">
        <f>F48*I48</f>
      </c>
      <c r="K48" s="9">
        <v>0</v>
      </c>
      <c r="L48" s="9">
        <f>F48*K48</f>
      </c>
      <c r="O48">
        <f>rekapitulace!H8</f>
      </c>
      <c r="P48">
        <f>ROUND(O48/100*H48,2)</f>
      </c>
    </row>
    <row r="49" ht="12.75">
      <c r="D49" s="14" t="s">
        <v>44</v>
      </c>
    </row>
    <row r="50" spans="1:16" ht="12.75" customHeight="1">
      <c r="A50" s="15"/>
      <c r="B50" s="15"/>
      <c r="C50" s="15" t="s">
        <v>91</v>
      </c>
      <c r="D50" s="15" t="s">
        <v>90</v>
      </c>
      <c r="E50" s="15"/>
      <c r="F50" s="15"/>
      <c r="G50" s="15"/>
      <c r="H50" s="15">
        <f>SUM(H36:H49)</f>
      </c>
      <c r="I50" s="15"/>
      <c r="J50" s="15"/>
      <c r="K50" s="15"/>
      <c r="L50" s="15"/>
      <c r="P50">
        <f>SUM(P36:P49)</f>
      </c>
    </row>
    <row r="52" spans="1:9" ht="12.75" customHeight="1">
      <c r="A52" s="8"/>
      <c r="B52" s="8"/>
      <c r="C52" s="8" t="s">
        <v>107</v>
      </c>
      <c r="D52" s="8" t="s">
        <v>106</v>
      </c>
      <c r="E52" s="8"/>
      <c r="F52" s="10"/>
      <c r="G52" s="8"/>
      <c r="H52" s="10"/>
      <c r="I52" s="10"/>
    </row>
    <row r="53" spans="1:16" ht="12.75">
      <c r="A53" s="7">
        <v>14</v>
      </c>
      <c r="B53" s="7" t="s">
        <v>108</v>
      </c>
      <c r="C53" s="7" t="s">
        <v>44</v>
      </c>
      <c r="D53" s="7" t="s">
        <v>109</v>
      </c>
      <c r="E53" s="7" t="s">
        <v>69</v>
      </c>
      <c r="F53" s="9">
        <v>0.513</v>
      </c>
      <c r="G53" s="13"/>
      <c r="H53" s="12">
        <f>ROUND((G53*F53),2)</f>
      </c>
      <c r="I53" s="9">
        <v>0</v>
      </c>
      <c r="J53" s="9">
        <f>F53*I53</f>
      </c>
      <c r="K53" s="9">
        <v>0</v>
      </c>
      <c r="L53" s="9">
        <f>F53*K53</f>
      </c>
      <c r="O53">
        <f>rekapitulace!H8</f>
      </c>
      <c r="P53">
        <f>ROUND(O53/100*H53,2)</f>
      </c>
    </row>
    <row r="54" ht="12.75">
      <c r="D54" s="14" t="s">
        <v>44</v>
      </c>
    </row>
    <row r="55" spans="1:16" ht="12.75" customHeight="1">
      <c r="A55" s="15"/>
      <c r="B55" s="15"/>
      <c r="C55" s="15" t="s">
        <v>107</v>
      </c>
      <c r="D55" s="15" t="s">
        <v>106</v>
      </c>
      <c r="E55" s="15"/>
      <c r="F55" s="15"/>
      <c r="G55" s="15"/>
      <c r="H55" s="15">
        <f>SUM(H53:H54)</f>
      </c>
      <c r="I55" s="15"/>
      <c r="J55" s="15"/>
      <c r="K55" s="15"/>
      <c r="L55" s="15"/>
      <c r="P55">
        <f>SUM(P53:P54)</f>
      </c>
    </row>
    <row r="57" spans="1:16" ht="12.75" customHeight="1">
      <c r="A57" s="15"/>
      <c r="B57" s="15"/>
      <c r="C57" s="15"/>
      <c r="D57" s="15" t="s">
        <v>110</v>
      </c>
      <c r="E57" s="15"/>
      <c r="F57" s="15"/>
      <c r="G57" s="15"/>
      <c r="H57" s="15">
        <f>+H16+H21+H26+H33+H50+H55</f>
      </c>
      <c r="I57" s="15"/>
      <c r="J57" s="15"/>
      <c r="K57" s="15"/>
      <c r="L57" s="15"/>
      <c r="P57">
        <f>+P16+P21+P26+P33+P50+P55</f>
      </c>
    </row>
    <row r="59" spans="1:12" ht="12.75" customHeight="1">
      <c r="A59" s="15" t="s">
        <v>111</v>
      </c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</row>
    <row r="60" spans="1:12" ht="12.75" customHeight="1">
      <c r="A60" s="15"/>
      <c r="B60" s="15"/>
      <c r="C60" s="15"/>
      <c r="D60" s="15" t="s">
        <v>112</v>
      </c>
      <c r="E60" s="15"/>
      <c r="F60" s="15"/>
      <c r="G60" s="15"/>
      <c r="H60" s="15"/>
      <c r="I60" s="15"/>
      <c r="J60" s="15"/>
      <c r="K60" s="15"/>
      <c r="L60" s="15"/>
    </row>
    <row r="61" spans="1:16" ht="12.75" customHeight="1">
      <c r="A61" s="15"/>
      <c r="B61" s="15"/>
      <c r="C61" s="15"/>
      <c r="D61" s="15" t="s">
        <v>113</v>
      </c>
      <c r="E61" s="15"/>
      <c r="F61" s="15"/>
      <c r="G61" s="15"/>
      <c r="H61" s="15">
        <v>0</v>
      </c>
      <c r="I61" s="15"/>
      <c r="J61" s="15"/>
      <c r="K61" s="15"/>
      <c r="L61" s="15"/>
      <c r="P61">
        <v>0</v>
      </c>
    </row>
    <row r="62" spans="1:12" ht="12.75" customHeight="1">
      <c r="A62" s="15"/>
      <c r="B62" s="15"/>
      <c r="C62" s="15"/>
      <c r="D62" s="15" t="s">
        <v>114</v>
      </c>
      <c r="E62" s="15"/>
      <c r="F62" s="15"/>
      <c r="G62" s="15"/>
      <c r="H62" s="15"/>
      <c r="I62" s="15"/>
      <c r="J62" s="15"/>
      <c r="K62" s="15"/>
      <c r="L62" s="15"/>
    </row>
    <row r="63" spans="1:16" ht="12.75" customHeight="1">
      <c r="A63" s="15"/>
      <c r="B63" s="15"/>
      <c r="C63" s="15"/>
      <c r="D63" s="15" t="s">
        <v>115</v>
      </c>
      <c r="E63" s="15"/>
      <c r="F63" s="15"/>
      <c r="G63" s="15"/>
      <c r="H63" s="15">
        <v>0</v>
      </c>
      <c r="I63" s="15"/>
      <c r="J63" s="15"/>
      <c r="K63" s="15"/>
      <c r="L63" s="15"/>
      <c r="P63">
        <v>0</v>
      </c>
    </row>
    <row r="64" spans="1:16" ht="12.75" customHeight="1">
      <c r="A64" s="15"/>
      <c r="B64" s="15"/>
      <c r="C64" s="15"/>
      <c r="D64" s="15" t="s">
        <v>116</v>
      </c>
      <c r="E64" s="15"/>
      <c r="F64" s="15"/>
      <c r="G64" s="15"/>
      <c r="H64" s="15">
        <f>H61+H63</f>
      </c>
      <c r="I64" s="15"/>
      <c r="J64" s="15"/>
      <c r="K64" s="15"/>
      <c r="L64" s="15"/>
      <c r="P64">
        <f>P61+P63</f>
      </c>
    </row>
    <row r="66" spans="1:16" ht="12.75" customHeight="1">
      <c r="A66" s="15"/>
      <c r="B66" s="15"/>
      <c r="C66" s="15"/>
      <c r="D66" s="15" t="s">
        <v>116</v>
      </c>
      <c r="E66" s="15"/>
      <c r="F66" s="15"/>
      <c r="G66" s="15"/>
      <c r="H66" s="15">
        <f>H57+H64</f>
      </c>
      <c r="I66" s="15"/>
      <c r="J66" s="15"/>
      <c r="K66" s="15"/>
      <c r="L66" s="15"/>
      <c r="P66">
        <f>P57+P64</f>
      </c>
    </row>
  </sheetData>
  <sheetProtection formatColumns="0"/>
  <mergeCells count="9">
    <mergeCell ref="A8:A9"/>
    <mergeCell ref="B8:B9"/>
    <mergeCell ref="C8:C9"/>
    <mergeCell ref="D8:D9"/>
    <mergeCell ref="E8:E9"/>
    <mergeCell ref="F8:F9"/>
    <mergeCell ref="G8:H8"/>
    <mergeCell ref="I8:J8"/>
    <mergeCell ref="K8:L8"/>
  </mergeCells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