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DVEŘE D1" sheetId="2" r:id="rId2"/>
    <sheet name="DVEŘE D2" sheetId="3" r:id="rId3"/>
    <sheet name="OKNO A" sheetId="4" r:id="rId4"/>
    <sheet name="OKNO B" sheetId="5" r:id="rId5"/>
    <sheet name="OKNO C" sheetId="6" r:id="rId6"/>
    <sheet name="OKNO D" sheetId="7" r:id="rId7"/>
    <sheet name="OKNO G" sheetId="8" r:id="rId8"/>
    <sheet name="OKNO H" sheetId="9" r:id="rId9"/>
    <sheet name="OKNO CH" sheetId="10" r:id="rId10"/>
    <sheet name="OKNO J" sheetId="11" r:id="rId11"/>
    <sheet name="OKNO R" sheetId="12" r:id="rId12"/>
    <sheet name="OKNO U" sheetId="13" r:id="rId13"/>
    <sheet name="OKNO V" sheetId="14" r:id="rId14"/>
    <sheet name="VRN I" sheetId="15" r:id="rId15"/>
  </sheets>
  <definedNames/>
  <calcPr fullCalcOnLoad="1"/>
</workbook>
</file>

<file path=xl/sharedStrings.xml><?xml version="1.0" encoding="utf-8"?>
<sst xmlns="http://schemas.openxmlformats.org/spreadsheetml/2006/main" count="2790" uniqueCount="200">
  <si>
    <t>Soupis objektů s DPH</t>
  </si>
  <si>
    <t>Stavba:27/14.I - Výměna oken a dveří FZS I.Etapa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</si>
  <si>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</si>
  <si>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</si>
  <si>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</si>
  <si>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</si>
  <si>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</si>
  <si>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</si>
  <si>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</si>
  <si>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</si>
  <si>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</si>
  <si>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</si>
  <si>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</si>
  <si>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</si>
  <si>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Příloha k formuláři pro ocenění nabídky</t>
  </si>
  <si>
    <t>Stavba :</t>
  </si>
  <si>
    <t>číslo a název SO:</t>
  </si>
  <si>
    <t>číslo a název rozpočtu:</t>
  </si>
  <si>
    <t>27/14.I</t>
  </si>
  <si>
    <t>Výměna oken a dveří FZS I.Etapa</t>
  </si>
  <si>
    <t>DVEŘE D1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</si>
  <si>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</si>
  <si>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</si>
  <si>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</si>
  <si>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</si>
  <si>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</si>
  <si>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</si>
  <si>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</si>
  <si>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</si>
  <si>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</si>
  <si>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</si>
  <si>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</si>
  <si>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HMOTNOST</t>
  </si>
  <si>
    <t>SUTĚ</t>
  </si>
  <si>
    <t>2</t>
  </si>
  <si>
    <t>3</t>
  </si>
  <si>
    <t>4</t>
  </si>
  <si>
    <t>5</t>
  </si>
  <si>
    <t>6</t>
  </si>
  <si>
    <t>7</t>
  </si>
  <si>
    <t>8</t>
  </si>
  <si>
    <t>Upravy povrchů vnitřní</t>
  </si>
  <si>
    <t>61</t>
  </si>
  <si>
    <t>612 42-1637</t>
  </si>
  <si>
    <t/>
  </si>
  <si>
    <t>Omítka vnitřní zdiva, MVC, štuková</t>
  </si>
  <si>
    <t xml:space="preserve">M2        </t>
  </si>
  <si>
    <t>612 40-9991</t>
  </si>
  <si>
    <t>Začištění omítek kolem oken,dveří apod.</t>
  </si>
  <si>
    <t xml:space="preserve">M         </t>
  </si>
  <si>
    <t>610 99-1111.R00</t>
  </si>
  <si>
    <t>Zakrývání výplní vnitřních otvorů</t>
  </si>
  <si>
    <t>Upravy povrchů vnější</t>
  </si>
  <si>
    <t>62</t>
  </si>
  <si>
    <t>622 42-1131.R00</t>
  </si>
  <si>
    <t>Omítka vnější stěn, MVC, hladká, složitost 1-2</t>
  </si>
  <si>
    <t>Výplně otvorů</t>
  </si>
  <si>
    <t>64</t>
  </si>
  <si>
    <t>642 95-2440.R00</t>
  </si>
  <si>
    <t>Osazení zárubní dveřních dřevěných, pl. nad 10 m2</t>
  </si>
  <si>
    <t xml:space="preserve">KUS       </t>
  </si>
  <si>
    <t>641-95-D1</t>
  </si>
  <si>
    <t>dodávka vstupních dveří D1 atyp. dveře vstupní, 2220x5800 mm</t>
  </si>
  <si>
    <t xml:space="preserve">KS        </t>
  </si>
  <si>
    <t>popis výrobku:     
nové vstupní dveře     
· masivní dřevěné vstupní dveře     
· dvoukřídlé, bezpečnostní kování, zástrče, napojení na zabezpečení budovy, samozavírač     
· kování v souladu s pbř budovy     
· dřevo :  borovice nastav., nátěr : lak-ral, odstín hnědé - vzorkovat      
· závěsy : historizující, mosaz     
· ovládání : nadsvětlíky - fixní, lištované, spodní díly  - otevíravé, klika - klika, zástrče spodní i horní     
· klapačka : profilovaná, zdobné hlavice a patka     
· poutcové římsy: profilované     
· kazety křídel: profilované v lištování, oboustranné, vložený vlys     
· těsnění:  obvodové těsnění, spodní těsnící kartáč zafrézovaný     
· okapnice: okapnice dřevěné nadsvětlíků     
· prosklení: čiré bezpečnostní dvojsklo 4.4.1-16-4 ar     
· dveře nezateplené, okopný plech oboustranný, patinovaná mosaz</t>
  </si>
  <si>
    <t>Konstrukce truhlářské</t>
  </si>
  <si>
    <t>766</t>
  </si>
  <si>
    <t>998 76-6102</t>
  </si>
  <si>
    <t>Přesun hmot pro truhlářské konstr., výšky do 12 m</t>
  </si>
  <si>
    <t xml:space="preserve">T         </t>
  </si>
  <si>
    <t>766 66-1142.R00</t>
  </si>
  <si>
    <t>Montáž dveří do zárubně,otevíravých 2kř.nad 1,45 m</t>
  </si>
  <si>
    <t>Malby</t>
  </si>
  <si>
    <t>784</t>
  </si>
  <si>
    <t>784 19-5222</t>
  </si>
  <si>
    <t>Malba tekutá Primalex Plus, barva, 2 x</t>
  </si>
  <si>
    <t>Lešení a stavební výtahy</t>
  </si>
  <si>
    <t>94</t>
  </si>
  <si>
    <t>941 95-5004.R00</t>
  </si>
  <si>
    <t>Lešení lehké pomocné, výška podlahy do 3,5 m</t>
  </si>
  <si>
    <t>Dokončovací kce na pozem.stav.</t>
  </si>
  <si>
    <t>95</t>
  </si>
  <si>
    <t>952 90-1411.R00</t>
  </si>
  <si>
    <t>Vyčištění ostatních objektů</t>
  </si>
  <si>
    <t>Bourání konstrukcí</t>
  </si>
  <si>
    <t>96</t>
  </si>
  <si>
    <t>968 06-2559.R00</t>
  </si>
  <si>
    <t>Vybourání dřevěných rámů vrat pl. nad 5 m2</t>
  </si>
  <si>
    <t>968 06-1136.R00</t>
  </si>
  <si>
    <t>Vyvěšení dřevěných křídel vrat plochy do 4 m2</t>
  </si>
  <si>
    <t>Prorážení otvorů</t>
  </si>
  <si>
    <t>97</t>
  </si>
  <si>
    <t>978 01-3161</t>
  </si>
  <si>
    <t>Otlučení omítek vnitřních stěn v rozsahu do 50 %</t>
  </si>
  <si>
    <t>979 08-2111</t>
  </si>
  <si>
    <t>Vnitrostaveništní doprava suti do 10 m</t>
  </si>
  <si>
    <t>979 08-1111</t>
  </si>
  <si>
    <t>Odvoz suti a vybour. hmot na skládku do 1 km</t>
  </si>
  <si>
    <t>979 08-1121</t>
  </si>
  <si>
    <t>Příplatek k odvozu za každý další 1 km</t>
  </si>
  <si>
    <t>979 09-3111</t>
  </si>
  <si>
    <t>Uložení suti na skládku bez zhutnění</t>
  </si>
  <si>
    <t>979 08-2121</t>
  </si>
  <si>
    <t>Příplatek k vnitrost. dopravě suti za dalších 5 m</t>
  </si>
  <si>
    <t>979 99-0107.R00</t>
  </si>
  <si>
    <t>Poplatek za skládku suti - směs betonu,cihel,dřeva</t>
  </si>
  <si>
    <t>Staveništní přesun hmot</t>
  </si>
  <si>
    <t>99</t>
  </si>
  <si>
    <t>998 01-1003.R00</t>
  </si>
  <si>
    <t>Přesun hmot pro budovy zděné výšky do 24 m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</si>
  <si>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</si>
  <si>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</si>
  <si>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</si>
  <si>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</si>
  <si>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</si>
  <si>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</si>
  <si>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</si>
  <si>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DVEŘE D2</t>
  </si>
  <si>
    <t>642 95-2330.R00</t>
  </si>
  <si>
    <t>Osazení zárubní dveřních dřevěných, pl. do 10 m2</t>
  </si>
  <si>
    <t>641-95-D2</t>
  </si>
  <si>
    <t>dodávka vstupních dveří D2 atyp. dveře vstupní, 1710 x 3850 mm</t>
  </si>
  <si>
    <t>popis výrobku:     
nové vstupní dveře     
· masivní dřevěné vstupní dveře     
· dvoukřídlé, bezpečnostní kování, zástrče, napojení na zabezpečení budovy, samozavírač     
· kování v souladu s pbř budovy     
· dřevo :  borovice nastav., nátěr : lak-ral, odstín hnědé - vzorkovat      
· závěsy : historizující, mosaz     
· ovládání : nadsvětlík - fixní, lištovaný, spodní díly  - otevíravé, klika - klika, zástrče spodní i horní     
· klapačka : profilovaná, zdobné hlavice a patka     
·  římsa :  profilovaná     
· kazety křídel: profilované v lištování, oboustranné, vložený vlys     
· těsnění:  obvodové těsnění, spodní těsnící kartáč zafrézovaný     
· okapnice: okapnice dřevěné nadsvětlíků     
· prosklení: čiré bezpečnostní dvojsklo 4.4.1-16-4 ar (nadsvětlík, 2/3 křídel)     
· dveře zateplené, okopný plech oboustranný, patinovaná mosaz</t>
  </si>
  <si>
    <t>OKNO A</t>
  </si>
  <si>
    <t xml:space="preserve">2,75*2*0,6 
1,75*0,6 
1*2*0,6 </t>
  </si>
  <si>
    <t>641 95-2451.R00</t>
  </si>
  <si>
    <t>Osazení rámů okenních dřevěných, plocha do 10 m2</t>
  </si>
  <si>
    <t>641-95-A</t>
  </si>
  <si>
    <t>dodávka nového okna ozn.A 1750x2750 mm</t>
  </si>
  <si>
    <t>NOVÉ OKNO     
· OZDOBNÁ ŘÍMSA A KLAPAČKA     
· 3-DÍLNÝ PRVEK EURO IV 68     
· DŘEVO :  BOROVICE NASTAV., NÁTĚR : LAK-RAL, ODSTÍN HNĚDÉ - VZORKOVAT      
· ZÁVĚSY : TYPOVÉ     
· OVLÁDÁNÍ : NADSVĚTLÍK - PÁKOVÝ OVLADAČ, SPODNÍ DÍLY  - OBVODOVÉ KOVÁNÍ, KOMBINACE, PŮLOLIVA TYPOVÁ     
· PŘÍČKY : NALEPOVACÍ 25MM BEZ DUPLEXU     
· TĚSNĚNÍ:  HNĚDÉ, OKAPNICE RÁMOVÁ+KŘÍDLOVÁ     
· PARAPET: VNITŘNÍ PARAPET S NOSEM, DÝHOVANÁ DŘEVOTŘÍSKA, UKONČUJÍCÍ KRYTKY, ŠÍŘKA PODLE STAVEBNÍHO OTVORU     
TECHNICKÉ PARAMETRY     
· SOUČINITEL PROSTUPU TEPLA CELÉHO OKNA Uw=1,5 W.m-2K-1     
· IZOLAČNÍM DVOJSKLO 4-16-4 CL+ultra Ar, SF (g) = 0,60 (60 %), LT 78 %,      
· Ug=1,1 W.m-2K-1, TEPLÝ RÁMEČEK SWISSPACER     
· ZVUKOVÁ IZOLACE OKNA Rw = 32 dB     
· SOUČINITEL SPÁROVÉ PRŮVZDUŠNOSTI ( PRO V. 8 až 20 m) = 0,60 . 10-4</t>
  </si>
  <si>
    <t>Konstrukce klempířské</t>
  </si>
  <si>
    <t>764</t>
  </si>
  <si>
    <t>764 41-0940.R00</t>
  </si>
  <si>
    <t>Oprava oplechování parapetů z Pz plechu,rš 250 mm</t>
  </si>
  <si>
    <t>998 76-4102</t>
  </si>
  <si>
    <t>Přesun hmot pro klempířské konstr., výšky do 12 m</t>
  </si>
  <si>
    <t>766 41-1811</t>
  </si>
  <si>
    <t>Demontáž obložení parapetu</t>
  </si>
  <si>
    <t>766 69-0010</t>
  </si>
  <si>
    <t>Desky parapetní dřevěné dodávka a montáž šířka 30 cm</t>
  </si>
  <si>
    <t>941 95-5002.R00</t>
  </si>
  <si>
    <t>Lešení lehké pomocné, výška podlahy do 1,9 m</t>
  </si>
  <si>
    <t>968 06-2357.R00</t>
  </si>
  <si>
    <t>Vybourání dřevěných rámů oken dvojitých nad  4 m2</t>
  </si>
  <si>
    <t>968 06-1112.R00</t>
  </si>
  <si>
    <t>Vyvěšení dřevěných okenních křídel pl. do 1,5 m2</t>
  </si>
  <si>
    <t>2,75*2*0,6  188,10
1,75*0,6  59,85
1*2*0,6  68,40</t>
  </si>
  <si>
    <t>0,2256  12,86
0,111  6,33
0,01294  0,74</t>
  </si>
  <si>
    <t>0,28463+0,08731+0,0907+0,00316+0,00394  26,77</t>
  </si>
  <si>
    <t>OKNO B</t>
  </si>
  <si>
    <t>2,75*2*0,6  16,50
1,55*0,6  4,65
1*2*0,6  6,00</t>
  </si>
  <si>
    <t>641-95-B</t>
  </si>
  <si>
    <t>dodávka nového okna ozn.B 1550x2750 mm</t>
  </si>
  <si>
    <t>OKNO C</t>
  </si>
  <si>
    <t>641-95-C</t>
  </si>
  <si>
    <t>dodávka nového okna ozn.C 1550x2840 mm segmentový nadsvětlík</t>
  </si>
  <si>
    <t>OKNO D</t>
  </si>
  <si>
    <t>641-95-D</t>
  </si>
  <si>
    <t>dodávka nového okna ozn.D 1250x2720 mm segmentový nadsvětlík</t>
  </si>
  <si>
    <t>OKNO G</t>
  </si>
  <si>
    <t>641-95-G</t>
  </si>
  <si>
    <t>dodávka nového okna ozn.G 1750x2750 mm</t>
  </si>
  <si>
    <t>968 06-2247.R00</t>
  </si>
  <si>
    <t>Vybourání dřevěných rámů oken jednoduch. nad 4 m2</t>
  </si>
  <si>
    <t>OKNO H</t>
  </si>
  <si>
    <t>641-95-H</t>
  </si>
  <si>
    <t>dodávka nového okna ozn.H 1200x2750 mm</t>
  </si>
  <si>
    <t>OKNO CH</t>
  </si>
  <si>
    <t>641-95-CH</t>
  </si>
  <si>
    <t>dodávka nového okna ozn.CH 940 x 2750 mm</t>
  </si>
  <si>
    <t>NOVÉ OKNO     
· 3-DÍLNÝ PRVEK EURO IV 68     
· DŘEVO :  BOROVICE NASTAV., NÁTĚR : LAK-RAL, ODSTÍN HNĚDÉ - VZORKOVAT      
· ZÁVĚSY : TYPOVÉ     
· OVLÁDÁNÍ : NADSVĚTLÍK - PÁKOVÝ OVLADAČ, SPODNÍ DÍLY  - OBVODOVÉ KOVÁNÍ, KOMBINACE, PŮLOLIVA TYPOVÁ     
· PŘÍČKY :  NALEPOVACÍ 25MM BEZ DUPLEXU     
· TĚSNĚNÍ:  HNĚDÉ, OKAPNICE RÁMOVÁ+KŘÍDLOVÁ     
· PARAPET: VNITŘNÍ PARAPET S NOSEM, DÝHOVANÁ DŘEVOTŘÍSKA, UKONČUJÍCÍ KRYTKY, ŠÍŘKA PODLE STAVEBNÍHO OTVORU     
TECHNICKÉ PARAMETRY     
· SOUČINITEL PROSTUPU TEPLA CELÉHO OKNA Uw=1,5 W.m-2K-1     
· IZOLAČNÍM DVOJSKLO 4-16-4 CL+ultra Ar, SF (g) = 0,60 (60 %), LT 78 %,      
· Ug=1,1 W.m-2K-1, TEPLÝ RÁMEČEK SWISSPACER     
· ZVUKOVÁ IZOLACE OKNA Rw = 32 dB     
· SOUČINITEL SPÁROVÉ PRŮVZDUŠNOSTI ( PRO V. 8 až 20 m) = 0,60 . 10-4</t>
  </si>
  <si>
    <t>OKNO J</t>
  </si>
  <si>
    <t>641-95-J</t>
  </si>
  <si>
    <t>dodávka nového okna ozn.J 1230x2750 mm</t>
  </si>
  <si>
    <t>OKNO R</t>
  </si>
  <si>
    <t>641-95-R</t>
  </si>
  <si>
    <t>dodávka nového okna ozn.R 1550x2860 mm, půlkruhový nadsvětlík</t>
  </si>
  <si>
    <t>NOVÉ OKNO     
· OZDOBNÁ ŘÍMSA A KLAPAČKA     
· 3-DÍLNÝ PRVEK EURO IV 68     
· DŘEVO :  BOROVICE NASTAV., NÁTĚR : LAK-RAL, ODSTÍN HNĚDÉ - VZORKOVAT      
· ZÁVĚSY : TYPOVÉ     
· OVLÁDÁNÍ : NADSVĚTLÍK - PÁKOVÝ OVLADAČ, SPODNÍ DÍLY  - OBVODOVÉ KOVÁNÍ, KOMBINACE, PŮLOLIVA TYPOVÁ     
· PŘÍČKY :  NALEPOVACÍ 25MM BEZ DUPLEXU     
· TĚSNĚNÍ:  HNĚDÉ, OKAPNICE RÁMOVÁ+KŘÍDLOVÁ     
· PARAPET: VNITŘNÍ PARAPET S NOSEM, DÝHOVANÁ DŘEVOTŘÍSKA, UKONČUJÍCÍ KRYTKY, ŠÍŘKA PODLE STAVEBNÍHO OTVORU     
TECHNICKÉ PARAMETRY     
· SOUČINITEL PROSTUPU TEPLA CELÉHO OKNA Uw=1,5 W.m-2K-1     
· IZOLAČNÍM DVOJSKLO 4-16-4 CL+ultra Ar, SF (g) = 0,60 (60 %), LT 78 %,      
· Ug=1,1 W.m-2K-1, TEPLÝ RÁMEČEK SWISSPACER     
· ZVUKOVÁ IZOLACE OKNA Rw = 32 dB     
· SOUČINITEL SPÁROVÉ PRŮVZDUŠNOSTI ( PRO V. 8 až 20 m) = 0,60 . 10-4</t>
  </si>
  <si>
    <t>OKNO U</t>
  </si>
  <si>
    <t>641-95-U</t>
  </si>
  <si>
    <t>dodávka nového okna ozn.U 2000x3500 mm, půlkruhovýnadsvětlík</t>
  </si>
  <si>
    <t>NOVÉ OKNO     
PROVEDENÍ TOTOŽNÉ S NOVÝM PŘILEHLÝM OKNEM     
· OZDOBNÁ ŘÍMSA A KLAPAČKA     
· 3-DÍLNÝ PRVEK EURO IV 68     
· DŘEVO :  BOROVICE NASTAV., NÁTĚR : LAK-RAL, ODSTÍN HNĚDÉ - VZORKOVAT      
· ZÁVĚSY : TYPOVÉ     
· OVLÁDÁNÍ : NADSVĚTLÍK - PÁKOVÝ OVLADAČ, SPODNÍ DÍLY  - OBVODOVÉ KOVÁNÍ, KOMBINACE, PŮLOLIVA TYPOVÁ     
· PŘÍČKY :  NALEPOVACÍ 25MM BEZ DUPLEXU     
· TĚSNĚNÍ:  HNĚDÉ, OKAPNICE RÁMOVÁ+KŘÍDLOVÁ     
· PARAPET: VNITŘNÍ PARAPET S NOSEM, DÝHOVANÁ DŘEVOTŘÍSKA, UKONČUJÍCÍ KRYTKY, ŠÍŘKA PODLE STAVEBNÍHO OTVORU     
TECHNICKÉ PARAMETRY     
· SOUČINITEL PROSTUPU TEPLA CELÉHO OKNA Uw=1,5 W.m-2K-1     
· IZOLAČNÍM DVOJSKLO BEZPEČNOSTNÍ 4-16-4.4.1. Ar, SF (g) = 0,60 (60 %), LT 78 %     
· ZASKLENÍ MLÉČNÉ NEBO NEPRŮHLEDNÉ - URČÍ INVESTOR      
· Ug=1,1 W.m-2K-1, TEPLÝ RÁMEČEK SWISSPACER     
· ZVUKOVÁ IZOLACE OKNA Rw = 32 dB     
· SOUČINITEL SPÁROVÉ PRŮVZDUŠNOSTI ( PRO V. 8 až 20 m) = 0,60 . 10-4</t>
  </si>
  <si>
    <t>OKNO V</t>
  </si>
  <si>
    <t>Osazení rámů okenních dřevěných, plocha nad 10 m2</t>
  </si>
  <si>
    <t>641-95-V</t>
  </si>
  <si>
    <t>dodávka nového okna ozn.V 2000x3550 mm</t>
  </si>
  <si>
    <t>VRN I</t>
  </si>
  <si>
    <t>Vedlejší rozpočtové náklady I. etapa</t>
  </si>
  <si>
    <t>Vedlejší rozpočtové náklady</t>
  </si>
  <si>
    <t>VRN</t>
  </si>
  <si>
    <t>065001000</t>
  </si>
  <si>
    <t>Individuální mimostaveništní doprava</t>
  </si>
  <si>
    <t xml:space="preserve">KČ        </t>
  </si>
  <si>
    <t>POZNÁMKA : 
1. Položka bude oceněna stanovením nominální částky dle uvážení uchazeče; 1 
2. Položka bude obsahovat zejména náklady na (tento výčet NENÍ taxativní !!) : 
nezbytná doprava kterou nelze ocenit v rámci položkového výkazu výměr 
náklady za kilometrovné, účtované k základní ceně z důvodu komplikované dopravy materiálu a stavebních dílců</t>
  </si>
  <si>
    <t>073001000</t>
  </si>
  <si>
    <t>Ztížený pohyb vozidel v centrech měst</t>
  </si>
  <si>
    <t>POZNÁMKA : 
1. Položka bude oceněna stanovením nominální částky dle uvážení uchazeče; 1 
2. Položka bude obsahovat zejména náklady na (tento výčet NENÍ taxativní !!) : 
náklady vzniklé z důvodu hustého provozu v centrech měst 
omezený vjezd vozidel do místa plnění s hustým provozem cyklistů a pěších v areálu Kampus UJEP</t>
  </si>
  <si>
    <t>030001000</t>
  </si>
  <si>
    <t>Zařízení staveniště</t>
  </si>
  <si>
    <t>POZNÁMKA : 
1. Položka bude oceněna stanovením nominální částky ; 1 
2. Položka bude obsahovat zejména náklady na (tento výčet NENÍ taxativní !!) : 
     - administrativní,  sociální a skladovací zařízení (kanceláře, šatny, umývárny, jídelny, mobilní WC s příp. čištěním odpadních vod, mobilní sklady a přístřešky pro skladování materiálu) 
     - provizorní komunikace (silnice, chodníky, lávky, můstky, rampy v jakémkoli materiálovém provedení) 
     - připojení zařízení staveniště na inženýrské sítě vč.nákladů na energie 
     - oplocení, osvětlení, ostraha zařízení staveniště v nezbytném rozsahu 
     - opatření na nezbytnou ochranu sousedních pozemků a staveb 
     - pronájem ploch a poplatky za užívání veřejného prostranství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</si>
</sst>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20</v>
      </c>
      <c r="C11" s="12">
        <f>'DVEŘE D1'!H92</f>
      </c>
      <c r="D11" s="12">
        <f>'DVEŘE D1'!P92</f>
      </c>
      <c r="E11" s="12">
        <f>C11+D11</f>
      </c>
    </row>
    <row r="12" spans="1:5" ht="12.75" customHeight="1">
      <c r="A12" s="7" t="s">
        <v>117</v>
      </c>
      <c r="B12" s="7" t="s">
        <v>117</v>
      </c>
      <c r="C12" s="12">
        <f>'DVEŘE D2'!H92</f>
      </c>
      <c r="D12" s="12">
        <f>'DVEŘE D2'!P92</f>
      </c>
      <c r="E12" s="12">
        <f>C12+D12</f>
      </c>
    </row>
    <row r="13" spans="1:5" ht="12.75" customHeight="1">
      <c r="A13" s="7" t="s">
        <v>123</v>
      </c>
      <c r="B13" s="7" t="s">
        <v>123</v>
      </c>
      <c r="C13" s="12">
        <f>'OKNO A'!H105</f>
      </c>
      <c r="D13" s="12">
        <f>'OKNO A'!P105</f>
      </c>
      <c r="E13" s="12">
        <f>C13+D13</f>
      </c>
    </row>
    <row r="14" spans="1:5" ht="12.75" customHeight="1">
      <c r="A14" s="7" t="s">
        <v>149</v>
      </c>
      <c r="B14" s="7" t="s">
        <v>149</v>
      </c>
      <c r="C14" s="12">
        <f>'OKNO B'!H102</f>
      </c>
      <c r="D14" s="12">
        <f>'OKNO B'!P102</f>
      </c>
      <c r="E14" s="12">
        <f>C14+D14</f>
      </c>
    </row>
    <row r="15" spans="1:5" ht="12.75" customHeight="1">
      <c r="A15" s="7" t="s">
        <v>153</v>
      </c>
      <c r="B15" s="7" t="s">
        <v>153</v>
      </c>
      <c r="C15" s="12">
        <f>'OKNO C'!H101</f>
      </c>
      <c r="D15" s="12">
        <f>'OKNO C'!P101</f>
      </c>
      <c r="E15" s="12">
        <f>C15+D15</f>
      </c>
    </row>
    <row r="16" spans="1:5" ht="12.75" customHeight="1">
      <c r="A16" s="7" t="s">
        <v>156</v>
      </c>
      <c r="B16" s="7" t="s">
        <v>156</v>
      </c>
      <c r="C16" s="12">
        <f>'OKNO D'!H101</f>
      </c>
      <c r="D16" s="12">
        <f>'OKNO D'!P101</f>
      </c>
      <c r="E16" s="12">
        <f>C16+D16</f>
      </c>
    </row>
    <row r="17" spans="1:5" ht="12.75" customHeight="1">
      <c r="A17" s="7" t="s">
        <v>159</v>
      </c>
      <c r="B17" s="7" t="s">
        <v>159</v>
      </c>
      <c r="C17" s="12">
        <f>'OKNO G'!H101</f>
      </c>
      <c r="D17" s="12">
        <f>'OKNO G'!P101</f>
      </c>
      <c r="E17" s="12">
        <f>C17+D17</f>
      </c>
    </row>
    <row r="18" spans="1:5" ht="12.75" customHeight="1">
      <c r="A18" s="7" t="s">
        <v>164</v>
      </c>
      <c r="B18" s="7" t="s">
        <v>164</v>
      </c>
      <c r="C18" s="12">
        <f>'OKNO H'!H101</f>
      </c>
      <c r="D18" s="12">
        <f>'OKNO H'!P101</f>
      </c>
      <c r="E18" s="12">
        <f>C18+D18</f>
      </c>
    </row>
    <row r="19" spans="1:5" ht="12.75" customHeight="1">
      <c r="A19" s="7" t="s">
        <v>167</v>
      </c>
      <c r="B19" s="7" t="s">
        <v>167</v>
      </c>
      <c r="C19" s="12">
        <f>'OKNO CH'!H101</f>
      </c>
      <c r="D19" s="12">
        <f>'OKNO CH'!P101</f>
      </c>
      <c r="E19" s="12">
        <f>C19+D19</f>
      </c>
    </row>
    <row r="20" spans="1:5" ht="12.75" customHeight="1">
      <c r="A20" s="7" t="s">
        <v>171</v>
      </c>
      <c r="B20" s="7" t="s">
        <v>171</v>
      </c>
      <c r="C20" s="12">
        <f>'OKNO J'!H101</f>
      </c>
      <c r="D20" s="12">
        <f>'OKNO J'!P101</f>
      </c>
      <c r="E20" s="12">
        <f>C20+D20</f>
      </c>
    </row>
    <row r="21" spans="1:5" ht="12.75" customHeight="1">
      <c r="A21" s="7" t="s">
        <v>174</v>
      </c>
      <c r="B21" s="7" t="s">
        <v>174</v>
      </c>
      <c r="C21" s="12">
        <f>'OKNO R'!H101</f>
      </c>
      <c r="D21" s="12">
        <f>'OKNO R'!P101</f>
      </c>
      <c r="E21" s="12">
        <f>C21+D21</f>
      </c>
    </row>
    <row r="22" spans="1:5" ht="12.75" customHeight="1">
      <c r="A22" s="7" t="s">
        <v>178</v>
      </c>
      <c r="B22" s="7" t="s">
        <v>178</v>
      </c>
      <c r="C22" s="12">
        <f>'OKNO U'!H101</f>
      </c>
      <c r="D22" s="12">
        <f>'OKNO U'!P101</f>
      </c>
      <c r="E22" s="12">
        <f>C22+D22</f>
      </c>
    </row>
    <row r="23" spans="1:5" ht="12.75" customHeight="1">
      <c r="A23" s="7" t="s">
        <v>182</v>
      </c>
      <c r="B23" s="7" t="s">
        <v>182</v>
      </c>
      <c r="C23" s="12">
        <f>'OKNO V'!H101</f>
      </c>
      <c r="D23" s="12">
        <f>'OKNO V'!P101</f>
      </c>
      <c r="E23" s="12">
        <f>C23+D23</f>
      </c>
    </row>
    <row r="24" spans="1:5" ht="12.75" customHeight="1">
      <c r="A24" s="7" t="s">
        <v>186</v>
      </c>
      <c r="B24" s="7" t="s">
        <v>187</v>
      </c>
      <c r="C24" s="12">
        <f>'VRN I'!H29</f>
      </c>
      <c r="D24" s="12">
        <f>'VRN I'!P29</f>
      </c>
      <c r="E24" s="12">
        <f>C24+D24</f>
      </c>
    </row>
  </sheetData>
  <sheetProtection formatColumns="0"/>
  <hyperlinks>
    <hyperlink ref="A11" location="#'DVEŘE D1'!A1" tooltip="Odkaz na stranku objektu [DVEŘE D1]" display="DVEŘE D1"/>
    <hyperlink ref="A12" location="#'DVEŘE D2'!A1" tooltip="Odkaz na stranku objektu [DVEŘE D2]" display="DVEŘE D2"/>
    <hyperlink ref="A13" location="#'OKNO A'!A1" tooltip="Odkaz na stranku objektu [OKNO A]" display="OKNO A"/>
    <hyperlink ref="A14" location="#'OKNO B'!A1" tooltip="Odkaz na stranku objektu [OKNO B]" display="OKNO B"/>
    <hyperlink ref="A15" location="#'OKNO C'!A1" tooltip="Odkaz na stranku objektu [OKNO C]" display="OKNO C"/>
    <hyperlink ref="A16" location="#'OKNO D'!A1" tooltip="Odkaz na stranku objektu [OKNO D]" display="OKNO D"/>
    <hyperlink ref="A17" location="#'OKNO G'!A1" tooltip="Odkaz na stranku objektu [OKNO G]" display="OKNO G"/>
    <hyperlink ref="A18" location="#'OKNO H'!A1" tooltip="Odkaz na stranku objektu [OKNO H]" display="OKNO H"/>
    <hyperlink ref="A19" location="#'OKNO CH'!A1" tooltip="Odkaz na stranku objektu [OKNO CH]" display="OKNO CH"/>
    <hyperlink ref="A20" location="#'OKNO J'!A1" tooltip="Odkaz na stranku objektu [OKNO J]" display="OKNO J"/>
    <hyperlink ref="A21" location="#'OKNO R'!A1" tooltip="Odkaz na stranku objektu [OKNO R]" display="OKNO R"/>
    <hyperlink ref="A22" location="#'OKNO U'!A1" tooltip="Odkaz na stranku objektu [OKNO U]" display="OKNO U"/>
    <hyperlink ref="A23" location="#'OKNO V'!A1" tooltip="Odkaz na stranku objektu [OKNO V]" display="OKNO V"/>
    <hyperlink ref="A24" location="#'VRN I'!A1" tooltip="Odkaz na stranku objektu [VRN I]" display="VRN I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167</v>
      </c>
      <c r="D5" s="5" t="s">
        <v>167</v>
      </c>
      <c r="E5" s="5"/>
    </row>
    <row r="6" spans="1:5" ht="12.75" customHeight="1">
      <c r="A6" t="s">
        <v>17</v>
      </c>
      <c r="C6" s="5" t="s">
        <v>167</v>
      </c>
      <c r="D6" s="5" t="s">
        <v>167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20.256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29.6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10.4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6.44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126</v>
      </c>
      <c r="E26" s="7" t="s">
        <v>60</v>
      </c>
      <c r="F26" s="9">
        <v>4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168</v>
      </c>
      <c r="C28" s="7" t="s">
        <v>44</v>
      </c>
      <c r="D28" s="7" t="s">
        <v>169</v>
      </c>
      <c r="E28" s="7" t="s">
        <v>63</v>
      </c>
      <c r="F28" s="9">
        <v>4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170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3.76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0.008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1.128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3.76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0.019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24.307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8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40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142</v>
      </c>
      <c r="C64" s="7" t="s">
        <v>44</v>
      </c>
      <c r="D64" s="7" t="s">
        <v>143</v>
      </c>
      <c r="E64" s="7" t="s">
        <v>46</v>
      </c>
      <c r="F64" s="9">
        <v>10.4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16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20.256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0.944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0.944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8.5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0.944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4.722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0.944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1.79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171</v>
      </c>
      <c r="D5" s="5" t="s">
        <v>171</v>
      </c>
      <c r="E5" s="5"/>
    </row>
    <row r="6" spans="1:5" ht="12.75" customHeight="1">
      <c r="A6" t="s">
        <v>17</v>
      </c>
      <c r="C6" s="5" t="s">
        <v>171</v>
      </c>
      <c r="D6" s="5" t="s">
        <v>171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10.476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16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6.8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3.365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126</v>
      </c>
      <c r="E26" s="7" t="s">
        <v>60</v>
      </c>
      <c r="F26" s="9">
        <v>2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172</v>
      </c>
      <c r="C28" s="7" t="s">
        <v>44</v>
      </c>
      <c r="D28" s="7" t="s">
        <v>173</v>
      </c>
      <c r="E28" s="7" t="s">
        <v>63</v>
      </c>
      <c r="F28" s="9">
        <v>2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170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2.46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0.004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0.738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2.46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0.012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12.571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4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20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142</v>
      </c>
      <c r="C64" s="7" t="s">
        <v>44</v>
      </c>
      <c r="D64" s="7" t="s">
        <v>143</v>
      </c>
      <c r="E64" s="7" t="s">
        <v>46</v>
      </c>
      <c r="F64" s="9">
        <v>6.8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16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10.476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0.544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0.544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4.892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0.544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2.718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0.544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0.925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174</v>
      </c>
      <c r="D5" s="5" t="s">
        <v>174</v>
      </c>
      <c r="E5" s="5"/>
    </row>
    <row r="6" spans="1:5" ht="12.75" customHeight="1">
      <c r="A6" t="s">
        <v>17</v>
      </c>
      <c r="C6" s="5" t="s">
        <v>174</v>
      </c>
      <c r="D6" s="5" t="s">
        <v>174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5.562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8.2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4.2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2.05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126</v>
      </c>
      <c r="E26" s="7" t="s">
        <v>60</v>
      </c>
      <c r="F26" s="9">
        <v>1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175</v>
      </c>
      <c r="C28" s="7" t="s">
        <v>44</v>
      </c>
      <c r="D28" s="7" t="s">
        <v>176</v>
      </c>
      <c r="E28" s="7" t="s">
        <v>63</v>
      </c>
      <c r="F28" s="9">
        <v>1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177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1.55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0.004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0.465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1.55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0.008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6.672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2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10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142</v>
      </c>
      <c r="C64" s="7" t="s">
        <v>44</v>
      </c>
      <c r="D64" s="7" t="s">
        <v>143</v>
      </c>
      <c r="E64" s="7" t="s">
        <v>46</v>
      </c>
      <c r="F64" s="9">
        <v>4.2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4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5.562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0.32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0.32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2.882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0.32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1.601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0.32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0.497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178</v>
      </c>
      <c r="D5" s="5" t="s">
        <v>178</v>
      </c>
      <c r="E5" s="5"/>
    </row>
    <row r="6" spans="1:5" ht="12.75" customHeight="1">
      <c r="A6" t="s">
        <v>17</v>
      </c>
      <c r="C6" s="5" t="s">
        <v>178</v>
      </c>
      <c r="D6" s="5" t="s">
        <v>178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39.6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61.2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39.6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13.5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126</v>
      </c>
      <c r="E26" s="7" t="s">
        <v>60</v>
      </c>
      <c r="F26" s="9">
        <v>6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179</v>
      </c>
      <c r="C28" s="7" t="s">
        <v>44</v>
      </c>
      <c r="D28" s="7" t="s">
        <v>180</v>
      </c>
      <c r="E28" s="7" t="s">
        <v>63</v>
      </c>
      <c r="F28" s="9">
        <v>6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181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12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0.027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3.6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12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0.048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47.52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12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60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142</v>
      </c>
      <c r="C64" s="7" t="s">
        <v>44</v>
      </c>
      <c r="D64" s="7" t="s">
        <v>143</v>
      </c>
      <c r="E64" s="7" t="s">
        <v>46</v>
      </c>
      <c r="F64" s="9">
        <v>39.6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48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39.6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2.725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2.725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24.527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2.725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13.626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2.725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3.396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182</v>
      </c>
      <c r="D5" s="5" t="s">
        <v>182</v>
      </c>
      <c r="E5" s="5"/>
    </row>
    <row r="6" spans="1:5" ht="12.75" customHeight="1">
      <c r="A6" t="s">
        <v>17</v>
      </c>
      <c r="C6" s="5" t="s">
        <v>182</v>
      </c>
      <c r="D6" s="5" t="s">
        <v>182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53.28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88.8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56.8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18.2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183</v>
      </c>
      <c r="E26" s="7" t="s">
        <v>60</v>
      </c>
      <c r="F26" s="9">
        <v>8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184</v>
      </c>
      <c r="C28" s="7" t="s">
        <v>44</v>
      </c>
      <c r="D28" s="7" t="s">
        <v>185</v>
      </c>
      <c r="E28" s="7" t="s">
        <v>63</v>
      </c>
      <c r="F28" s="9">
        <v>8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181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16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0.036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4.8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16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0.064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63.36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16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80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142</v>
      </c>
      <c r="C64" s="7" t="s">
        <v>44</v>
      </c>
      <c r="D64" s="7" t="s">
        <v>143</v>
      </c>
      <c r="E64" s="7" t="s">
        <v>46</v>
      </c>
      <c r="F64" s="9">
        <v>56.8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96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53.28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3.634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3.634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32.702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3.634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18.168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3.634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4.528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186</v>
      </c>
      <c r="D5" s="5" t="s">
        <v>187</v>
      </c>
      <c r="E5" s="5"/>
    </row>
    <row r="6" spans="1:5" ht="12.75" customHeight="1">
      <c r="A6" t="s">
        <v>17</v>
      </c>
      <c r="C6" s="5" t="s">
        <v>186</v>
      </c>
      <c r="D6" s="5" t="s">
        <v>187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189</v>
      </c>
      <c r="D11" s="8" t="s">
        <v>188</v>
      </c>
      <c r="E11" s="8"/>
      <c r="F11" s="10"/>
      <c r="G11" s="8"/>
      <c r="H11" s="10"/>
      <c r="I11" s="10"/>
    </row>
    <row r="12" spans="1:16" ht="12.75">
      <c r="A12" s="7">
        <v>43</v>
      </c>
      <c r="B12" s="7" t="s">
        <v>190</v>
      </c>
      <c r="C12" s="7" t="s">
        <v>44</v>
      </c>
      <c r="D12" s="7" t="s">
        <v>191</v>
      </c>
      <c r="E12" s="7" t="s">
        <v>192</v>
      </c>
      <c r="F12" s="9">
        <v>1</v>
      </c>
      <c r="G12" s="13"/>
      <c r="H12" s="12">
        <f>ROUND((G12*F12),2)</f>
      </c>
      <c r="I12" s="9">
        <v>0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409.5">
      <c r="D13" s="14" t="s">
        <v>193</v>
      </c>
    </row>
    <row r="14" spans="1:16" ht="12.75">
      <c r="A14" s="7">
        <v>44</v>
      </c>
      <c r="B14" s="7" t="s">
        <v>194</v>
      </c>
      <c r="C14" s="7" t="s">
        <v>44</v>
      </c>
      <c r="D14" s="7" t="s">
        <v>195</v>
      </c>
      <c r="E14" s="7" t="s">
        <v>192</v>
      </c>
      <c r="F14" s="9">
        <v>1</v>
      </c>
      <c r="G14" s="13"/>
      <c r="H14" s="12">
        <f>ROUND((G14*F14),2)</f>
      </c>
      <c r="I14" s="9">
        <v>0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409.5">
      <c r="D15" s="14" t="s">
        <v>196</v>
      </c>
    </row>
    <row r="16" spans="1:16" ht="12.75">
      <c r="A16" s="7">
        <v>45</v>
      </c>
      <c r="B16" s="7" t="s">
        <v>197</v>
      </c>
      <c r="C16" s="7" t="s">
        <v>44</v>
      </c>
      <c r="D16" s="7" t="s">
        <v>198</v>
      </c>
      <c r="E16" s="7" t="s">
        <v>192</v>
      </c>
      <c r="F16" s="9">
        <v>1</v>
      </c>
      <c r="G16" s="13"/>
      <c r="H16" s="12">
        <f>ROUND((G16*F16),2)</f>
      </c>
      <c r="I16" s="9">
        <v>0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409.5">
      <c r="D17" s="14" t="s">
        <v>199</v>
      </c>
    </row>
    <row r="18" spans="1:16" ht="12.75" customHeight="1">
      <c r="A18" s="15"/>
      <c r="B18" s="15"/>
      <c r="C18" s="15" t="s">
        <v>189</v>
      </c>
      <c r="D18" s="15" t="s">
        <v>188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16" ht="12.75" customHeight="1">
      <c r="A20" s="15"/>
      <c r="B20" s="15"/>
      <c r="C20" s="15"/>
      <c r="D20" s="15" t="s">
        <v>110</v>
      </c>
      <c r="E20" s="15"/>
      <c r="F20" s="15"/>
      <c r="G20" s="15"/>
      <c r="H20" s="15">
        <f>+H18</f>
      </c>
      <c r="I20" s="15"/>
      <c r="J20" s="15"/>
      <c r="K20" s="15"/>
      <c r="L20" s="15"/>
      <c r="P20">
        <f>+P18</f>
      </c>
    </row>
    <row r="22" spans="1:12" ht="12.75" customHeight="1">
      <c r="A22" s="15" t="s">
        <v>111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 customHeight="1">
      <c r="A23" s="15"/>
      <c r="B23" s="15"/>
      <c r="C23" s="15"/>
      <c r="D23" s="15" t="s">
        <v>112</v>
      </c>
      <c r="E23" s="15"/>
      <c r="F23" s="15"/>
      <c r="G23" s="15"/>
      <c r="H23" s="15"/>
      <c r="I23" s="15"/>
      <c r="J23" s="15"/>
      <c r="K23" s="15"/>
      <c r="L23" s="15"/>
    </row>
    <row r="24" spans="1:16" ht="12.75" customHeight="1">
      <c r="A24" s="15"/>
      <c r="B24" s="15"/>
      <c r="C24" s="15"/>
      <c r="D24" s="15" t="s">
        <v>113</v>
      </c>
      <c r="E24" s="15"/>
      <c r="F24" s="15"/>
      <c r="G24" s="15"/>
      <c r="H24" s="15">
        <v>0</v>
      </c>
      <c r="I24" s="15"/>
      <c r="J24" s="15"/>
      <c r="K24" s="15"/>
      <c r="L24" s="15"/>
      <c r="P24">
        <v>0</v>
      </c>
    </row>
    <row r="25" spans="1:12" ht="12.75" customHeight="1">
      <c r="A25" s="15"/>
      <c r="B25" s="15"/>
      <c r="C25" s="15"/>
      <c r="D25" s="15" t="s">
        <v>114</v>
      </c>
      <c r="E25" s="15"/>
      <c r="F25" s="15"/>
      <c r="G25" s="15"/>
      <c r="H25" s="15"/>
      <c r="I25" s="15"/>
      <c r="J25" s="15"/>
      <c r="K25" s="15"/>
      <c r="L25" s="15"/>
    </row>
    <row r="26" spans="1:16" ht="12.75" customHeight="1">
      <c r="A26" s="15"/>
      <c r="B26" s="15"/>
      <c r="C26" s="15"/>
      <c r="D26" s="15" t="s">
        <v>115</v>
      </c>
      <c r="E26" s="15"/>
      <c r="F26" s="15"/>
      <c r="G26" s="15"/>
      <c r="H26" s="15">
        <v>0</v>
      </c>
      <c r="I26" s="15"/>
      <c r="J26" s="15"/>
      <c r="K26" s="15"/>
      <c r="L26" s="15"/>
      <c r="P26">
        <v>0</v>
      </c>
    </row>
    <row r="27" spans="1:16" ht="12.75" customHeight="1">
      <c r="A27" s="15"/>
      <c r="B27" s="15"/>
      <c r="C27" s="15"/>
      <c r="D27" s="15" t="s">
        <v>116</v>
      </c>
      <c r="E27" s="15"/>
      <c r="F27" s="15"/>
      <c r="G27" s="15"/>
      <c r="H27" s="15">
        <f>H24+H26</f>
      </c>
      <c r="I27" s="15"/>
      <c r="J27" s="15"/>
      <c r="K27" s="15"/>
      <c r="L27" s="15"/>
      <c r="P27">
        <f>P24+P26</f>
      </c>
    </row>
    <row r="29" spans="1:16" ht="12.75" customHeight="1">
      <c r="A29" s="15"/>
      <c r="B29" s="15"/>
      <c r="C29" s="15"/>
      <c r="D29" s="15" t="s">
        <v>116</v>
      </c>
      <c r="E29" s="15"/>
      <c r="F29" s="15"/>
      <c r="G29" s="15"/>
      <c r="H29" s="15">
        <f>H20+H27</f>
      </c>
      <c r="I29" s="15"/>
      <c r="J29" s="15"/>
      <c r="K29" s="15"/>
      <c r="L29" s="15"/>
      <c r="P29">
        <f>P20+P27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20</v>
      </c>
      <c r="E5" s="5"/>
    </row>
    <row r="6" spans="1:5" ht="12.75" customHeight="1">
      <c r="A6" t="s">
        <v>17</v>
      </c>
      <c r="C6" s="5" t="s">
        <v>20</v>
      </c>
      <c r="D6" s="5" t="s">
        <v>20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7.728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12.88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12.3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3.22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58</v>
      </c>
      <c r="C26" s="7" t="s">
        <v>44</v>
      </c>
      <c r="D26" s="7" t="s">
        <v>59</v>
      </c>
      <c r="E26" s="7" t="s">
        <v>60</v>
      </c>
      <c r="F26" s="9">
        <v>1</v>
      </c>
      <c r="G26" s="13"/>
      <c r="H26" s="12">
        <f>ROUND((G26*F26),2)</f>
      </c>
      <c r="I26" s="9">
        <v>0.0304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61</v>
      </c>
      <c r="C28" s="7" t="s">
        <v>44</v>
      </c>
      <c r="D28" s="7" t="s">
        <v>62</v>
      </c>
      <c r="E28" s="7" t="s">
        <v>63</v>
      </c>
      <c r="F28" s="9">
        <v>1</v>
      </c>
      <c r="G28" s="13"/>
      <c r="H28" s="12">
        <f>ROUND((G28*F28),2)</f>
      </c>
      <c r="I28" s="9">
        <v>0.35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64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66</v>
      </c>
      <c r="D32" s="8" t="s">
        <v>65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67</v>
      </c>
      <c r="C33" s="7" t="s">
        <v>44</v>
      </c>
      <c r="D33" s="7" t="s">
        <v>68</v>
      </c>
      <c r="E33" s="7" t="s">
        <v>69</v>
      </c>
      <c r="F33" s="9">
        <v>0.35</v>
      </c>
      <c r="G33" s="13"/>
      <c r="H33" s="12">
        <f>ROUND((G33*F33),2)</f>
      </c>
      <c r="I33" s="9">
        <v>0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70</v>
      </c>
      <c r="C35" s="7" t="s">
        <v>44</v>
      </c>
      <c r="D35" s="7" t="s">
        <v>71</v>
      </c>
      <c r="E35" s="7" t="s">
        <v>60</v>
      </c>
      <c r="F35" s="9">
        <v>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66</v>
      </c>
      <c r="D37" s="15" t="s">
        <v>65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73</v>
      </c>
      <c r="D39" s="8" t="s">
        <v>72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74</v>
      </c>
      <c r="C40" s="7" t="s">
        <v>44</v>
      </c>
      <c r="D40" s="7" t="s">
        <v>75</v>
      </c>
      <c r="E40" s="7" t="s">
        <v>46</v>
      </c>
      <c r="F40" s="9">
        <v>7.258</v>
      </c>
      <c r="G40" s="13"/>
      <c r="H40" s="12">
        <f>ROUND((G40*F40),2)</f>
      </c>
      <c r="I40" s="9">
        <v>0.00016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 customHeight="1">
      <c r="A42" s="15"/>
      <c r="B42" s="15"/>
      <c r="C42" s="15" t="s">
        <v>73</v>
      </c>
      <c r="D42" s="15" t="s">
        <v>72</v>
      </c>
      <c r="E42" s="15"/>
      <c r="F42" s="15"/>
      <c r="G42" s="15"/>
      <c r="H42" s="15">
        <f>SUM(H40:H41)</f>
      </c>
      <c r="I42" s="15"/>
      <c r="J42" s="15"/>
      <c r="K42" s="15"/>
      <c r="L42" s="15"/>
      <c r="P42">
        <f>SUM(P40:P41)</f>
      </c>
    </row>
    <row r="44" spans="1:9" ht="12.75" customHeight="1">
      <c r="A44" s="8"/>
      <c r="B44" s="8"/>
      <c r="C44" s="8" t="s">
        <v>77</v>
      </c>
      <c r="D44" s="8" t="s">
        <v>76</v>
      </c>
      <c r="E44" s="8"/>
      <c r="F44" s="10"/>
      <c r="G44" s="8"/>
      <c r="H44" s="10"/>
      <c r="I44" s="10"/>
    </row>
    <row r="45" spans="1:16" ht="12.75">
      <c r="A45" s="7">
        <v>7</v>
      </c>
      <c r="B45" s="7" t="s">
        <v>78</v>
      </c>
      <c r="C45" s="7" t="s">
        <v>44</v>
      </c>
      <c r="D45" s="7" t="s">
        <v>79</v>
      </c>
      <c r="E45" s="7" t="s">
        <v>46</v>
      </c>
      <c r="F45" s="9">
        <v>10</v>
      </c>
      <c r="G45" s="13"/>
      <c r="H45" s="12">
        <f>ROUND((G45*F45),2)</f>
      </c>
      <c r="I45" s="9">
        <v>0.00592</v>
      </c>
      <c r="J45" s="9">
        <f>F45*I45</f>
      </c>
      <c r="K45" s="9">
        <v>0</v>
      </c>
      <c r="L45" s="9">
        <f>F45*K45</f>
      </c>
      <c r="O45">
        <f>rekapitulace!H8</f>
      </c>
      <c r="P45">
        <f>ROUND(O45/100*H45,2)</f>
      </c>
    </row>
    <row r="46" ht="12.75">
      <c r="D46" s="14" t="s">
        <v>44</v>
      </c>
    </row>
    <row r="47" spans="1:16" ht="12.75" customHeight="1">
      <c r="A47" s="15"/>
      <c r="B47" s="15"/>
      <c r="C47" s="15" t="s">
        <v>77</v>
      </c>
      <c r="D47" s="15" t="s">
        <v>76</v>
      </c>
      <c r="E47" s="15"/>
      <c r="F47" s="15"/>
      <c r="G47" s="15"/>
      <c r="H47" s="15">
        <f>SUM(H45:H46)</f>
      </c>
      <c r="I47" s="15"/>
      <c r="J47" s="15"/>
      <c r="K47" s="15"/>
      <c r="L47" s="15"/>
      <c r="P47">
        <f>SUM(P45:P46)</f>
      </c>
    </row>
    <row r="49" spans="1:9" ht="12.75" customHeight="1">
      <c r="A49" s="8"/>
      <c r="B49" s="8"/>
      <c r="C49" s="8" t="s">
        <v>81</v>
      </c>
      <c r="D49" s="8" t="s">
        <v>80</v>
      </c>
      <c r="E49" s="8"/>
      <c r="F49" s="10"/>
      <c r="G49" s="8"/>
      <c r="H49" s="10"/>
      <c r="I49" s="10"/>
    </row>
    <row r="50" spans="1:16" ht="12.75">
      <c r="A50" s="7">
        <v>8</v>
      </c>
      <c r="B50" s="7" t="s">
        <v>82</v>
      </c>
      <c r="C50" s="7" t="s">
        <v>44</v>
      </c>
      <c r="D50" s="7" t="s">
        <v>83</v>
      </c>
      <c r="E50" s="7" t="s">
        <v>46</v>
      </c>
      <c r="F50" s="9">
        <v>10</v>
      </c>
      <c r="G50" s="13"/>
      <c r="H50" s="12">
        <f>ROUND((G50*F50),2)</f>
      </c>
      <c r="I50" s="9">
        <v>0</v>
      </c>
      <c r="J50" s="9">
        <f>F50*I50</f>
      </c>
      <c r="K50" s="9">
        <v>0</v>
      </c>
      <c r="L50" s="9">
        <f>F50*K50</f>
      </c>
      <c r="O50">
        <f>rekapitulace!H8</f>
      </c>
      <c r="P50">
        <f>ROUND(O50/100*H50,2)</f>
      </c>
    </row>
    <row r="51" ht="12.75">
      <c r="D51" s="14" t="s">
        <v>44</v>
      </c>
    </row>
    <row r="52" spans="1:16" ht="12.75" customHeight="1">
      <c r="A52" s="15"/>
      <c r="B52" s="15"/>
      <c r="C52" s="15" t="s">
        <v>81</v>
      </c>
      <c r="D52" s="15" t="s">
        <v>80</v>
      </c>
      <c r="E52" s="15"/>
      <c r="F52" s="15"/>
      <c r="G52" s="15"/>
      <c r="H52" s="15">
        <f>SUM(H50:H51)</f>
      </c>
      <c r="I52" s="15"/>
      <c r="J52" s="15"/>
      <c r="K52" s="15"/>
      <c r="L52" s="15"/>
      <c r="P52">
        <f>SUM(P50:P51)</f>
      </c>
    </row>
    <row r="54" spans="1:9" ht="12.75" customHeight="1">
      <c r="A54" s="8"/>
      <c r="B54" s="8"/>
      <c r="C54" s="8" t="s">
        <v>85</v>
      </c>
      <c r="D54" s="8" t="s">
        <v>84</v>
      </c>
      <c r="E54" s="8"/>
      <c r="F54" s="10"/>
      <c r="G54" s="8"/>
      <c r="H54" s="10"/>
      <c r="I54" s="10"/>
    </row>
    <row r="55" spans="1:16" ht="12.75">
      <c r="A55" s="7">
        <v>9</v>
      </c>
      <c r="B55" s="7" t="s">
        <v>86</v>
      </c>
      <c r="C55" s="7" t="s">
        <v>44</v>
      </c>
      <c r="D55" s="7" t="s">
        <v>87</v>
      </c>
      <c r="E55" s="7" t="s">
        <v>46</v>
      </c>
      <c r="F55" s="9">
        <v>12.3</v>
      </c>
      <c r="G55" s="13"/>
      <c r="H55" s="12">
        <f>ROUND((G55*F55),2)</f>
      </c>
      <c r="I55" s="9">
        <v>0.00083</v>
      </c>
      <c r="J55" s="9">
        <f>F55*I55</f>
      </c>
      <c r="K55" s="9">
        <v>0</v>
      </c>
      <c r="L55" s="9">
        <f>F55*K55</f>
      </c>
      <c r="O55">
        <f>rekapitulace!H8</f>
      </c>
      <c r="P55">
        <f>ROUND(O55/100*H55,2)</f>
      </c>
    </row>
    <row r="56" ht="12.75">
      <c r="D56" s="14" t="s">
        <v>44</v>
      </c>
    </row>
    <row r="57" spans="1:16" ht="12.75">
      <c r="A57" s="7">
        <v>10</v>
      </c>
      <c r="B57" s="7" t="s">
        <v>88</v>
      </c>
      <c r="C57" s="7" t="s">
        <v>44</v>
      </c>
      <c r="D57" s="7" t="s">
        <v>89</v>
      </c>
      <c r="E57" s="7" t="s">
        <v>60</v>
      </c>
      <c r="F57" s="9">
        <v>4</v>
      </c>
      <c r="G57" s="13"/>
      <c r="H57" s="12">
        <f>ROUND((G57*F57),2)</f>
      </c>
      <c r="I57" s="9">
        <v>0</v>
      </c>
      <c r="J57" s="9">
        <f>F57*I57</f>
      </c>
      <c r="K57" s="9">
        <v>0</v>
      </c>
      <c r="L57" s="9">
        <f>F57*K57</f>
      </c>
      <c r="O57">
        <f>rekapitulace!H8</f>
      </c>
      <c r="P57">
        <f>ROUND(O57/100*H57,2)</f>
      </c>
    </row>
    <row r="58" ht="12.75">
      <c r="D58" s="14" t="s">
        <v>44</v>
      </c>
    </row>
    <row r="59" spans="1:16" ht="12.75" customHeight="1">
      <c r="A59" s="15"/>
      <c r="B59" s="15"/>
      <c r="C59" s="15" t="s">
        <v>85</v>
      </c>
      <c r="D59" s="15" t="s">
        <v>84</v>
      </c>
      <c r="E59" s="15"/>
      <c r="F59" s="15"/>
      <c r="G59" s="15"/>
      <c r="H59" s="15">
        <f>SUM(H55:H58)</f>
      </c>
      <c r="I59" s="15"/>
      <c r="J59" s="15"/>
      <c r="K59" s="15"/>
      <c r="L59" s="15"/>
      <c r="P59">
        <f>SUM(P55:P58)</f>
      </c>
    </row>
    <row r="61" spans="1:9" ht="12.75" customHeight="1">
      <c r="A61" s="8"/>
      <c r="B61" s="8"/>
      <c r="C61" s="8" t="s">
        <v>91</v>
      </c>
      <c r="D61" s="8" t="s">
        <v>90</v>
      </c>
      <c r="E61" s="8"/>
      <c r="F61" s="10"/>
      <c r="G61" s="8"/>
      <c r="H61" s="10"/>
      <c r="I61" s="10"/>
    </row>
    <row r="62" spans="1:16" ht="12.75">
      <c r="A62" s="7">
        <v>11</v>
      </c>
      <c r="B62" s="7" t="s">
        <v>92</v>
      </c>
      <c r="C62" s="7" t="s">
        <v>44</v>
      </c>
      <c r="D62" s="7" t="s">
        <v>93</v>
      </c>
      <c r="E62" s="7" t="s">
        <v>46</v>
      </c>
      <c r="F62" s="9">
        <v>7.728</v>
      </c>
      <c r="G62" s="13"/>
      <c r="H62" s="12">
        <f>ROUND((G62*F62),2)</f>
      </c>
      <c r="I62" s="9">
        <v>0</v>
      </c>
      <c r="J62" s="9">
        <f>F62*I62</f>
      </c>
      <c r="K62" s="9">
        <v>0</v>
      </c>
      <c r="L62" s="9">
        <f>F62*K62</f>
      </c>
      <c r="O62">
        <f>rekapitulace!H8</f>
      </c>
      <c r="P62">
        <f>ROUND(O62/100*H62,2)</f>
      </c>
    </row>
    <row r="63" ht="12.75">
      <c r="D63" s="14" t="s">
        <v>44</v>
      </c>
    </row>
    <row r="64" spans="1:16" ht="12.75">
      <c r="A64" s="7">
        <v>12</v>
      </c>
      <c r="B64" s="7" t="s">
        <v>94</v>
      </c>
      <c r="C64" s="7" t="s">
        <v>44</v>
      </c>
      <c r="D64" s="7" t="s">
        <v>95</v>
      </c>
      <c r="E64" s="7" t="s">
        <v>69</v>
      </c>
      <c r="F64" s="9">
        <v>0.795</v>
      </c>
      <c r="G64" s="13"/>
      <c r="H64" s="12">
        <f>ROUND((G64*F64),2)</f>
      </c>
      <c r="I64" s="9">
        <v>0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13</v>
      </c>
      <c r="B66" s="7" t="s">
        <v>96</v>
      </c>
      <c r="C66" s="7" t="s">
        <v>44</v>
      </c>
      <c r="D66" s="7" t="s">
        <v>97</v>
      </c>
      <c r="E66" s="7" t="s">
        <v>69</v>
      </c>
      <c r="F66" s="9">
        <v>0.795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>
      <c r="A68" s="7">
        <v>14</v>
      </c>
      <c r="B68" s="7" t="s">
        <v>98</v>
      </c>
      <c r="C68" s="7" t="s">
        <v>44</v>
      </c>
      <c r="D68" s="7" t="s">
        <v>99</v>
      </c>
      <c r="E68" s="7" t="s">
        <v>69</v>
      </c>
      <c r="F68" s="9">
        <v>7.151</v>
      </c>
      <c r="G68" s="13"/>
      <c r="H68" s="12">
        <f>ROUND((G68*F68),2)</f>
      </c>
      <c r="I68" s="9">
        <v>0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15</v>
      </c>
      <c r="B70" s="7" t="s">
        <v>100</v>
      </c>
      <c r="C70" s="7" t="s">
        <v>44</v>
      </c>
      <c r="D70" s="7" t="s">
        <v>101</v>
      </c>
      <c r="E70" s="7" t="s">
        <v>69</v>
      </c>
      <c r="F70" s="9">
        <v>0.795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>
      <c r="A72" s="7">
        <v>16</v>
      </c>
      <c r="B72" s="7" t="s">
        <v>102</v>
      </c>
      <c r="C72" s="7" t="s">
        <v>44</v>
      </c>
      <c r="D72" s="7" t="s">
        <v>103</v>
      </c>
      <c r="E72" s="7" t="s">
        <v>69</v>
      </c>
      <c r="F72" s="9">
        <v>3.973</v>
      </c>
      <c r="G72" s="13"/>
      <c r="H72" s="12">
        <f>ROUND((G72*F72),2)</f>
      </c>
      <c r="I72" s="9">
        <v>0</v>
      </c>
      <c r="J72" s="9">
        <f>F72*I72</f>
      </c>
      <c r="K72" s="9">
        <v>0</v>
      </c>
      <c r="L72" s="9">
        <f>F72*K72</f>
      </c>
      <c r="O72">
        <f>rekapitulace!H8</f>
      </c>
      <c r="P72">
        <f>ROUND(O72/100*H72,2)</f>
      </c>
    </row>
    <row r="73" ht="12.75">
      <c r="D73" s="14" t="s">
        <v>44</v>
      </c>
    </row>
    <row r="74" spans="1:16" ht="12.75">
      <c r="A74" s="7">
        <v>17</v>
      </c>
      <c r="B74" s="7" t="s">
        <v>104</v>
      </c>
      <c r="C74" s="7" t="s">
        <v>44</v>
      </c>
      <c r="D74" s="7" t="s">
        <v>105</v>
      </c>
      <c r="E74" s="7" t="s">
        <v>69</v>
      </c>
      <c r="F74" s="9">
        <v>0.795</v>
      </c>
      <c r="G74" s="13"/>
      <c r="H74" s="12">
        <f>ROUND((G74*F74),2)</f>
      </c>
      <c r="I74" s="9">
        <v>0</v>
      </c>
      <c r="J74" s="9">
        <f>F74*I74</f>
      </c>
      <c r="K74" s="9">
        <v>0</v>
      </c>
      <c r="L74" s="9">
        <f>F74*K74</f>
      </c>
      <c r="O74">
        <f>rekapitulace!H8</f>
      </c>
      <c r="P74">
        <f>ROUND(O74/100*H74,2)</f>
      </c>
    </row>
    <row r="75" ht="12.75">
      <c r="D75" s="14" t="s">
        <v>44</v>
      </c>
    </row>
    <row r="76" spans="1:16" ht="12.75" customHeight="1">
      <c r="A76" s="15"/>
      <c r="B76" s="15"/>
      <c r="C76" s="15" t="s">
        <v>91</v>
      </c>
      <c r="D76" s="15" t="s">
        <v>90</v>
      </c>
      <c r="E76" s="15"/>
      <c r="F76" s="15"/>
      <c r="G76" s="15"/>
      <c r="H76" s="15">
        <f>SUM(H62:H75)</f>
      </c>
      <c r="I76" s="15"/>
      <c r="J76" s="15"/>
      <c r="K76" s="15"/>
      <c r="L76" s="15"/>
      <c r="P76">
        <f>SUM(P62:P75)</f>
      </c>
    </row>
    <row r="78" spans="1:9" ht="12.75" customHeight="1">
      <c r="A78" s="8"/>
      <c r="B78" s="8"/>
      <c r="C78" s="8" t="s">
        <v>107</v>
      </c>
      <c r="D78" s="8" t="s">
        <v>106</v>
      </c>
      <c r="E78" s="8"/>
      <c r="F78" s="10"/>
      <c r="G78" s="8"/>
      <c r="H78" s="10"/>
      <c r="I78" s="10"/>
    </row>
    <row r="79" spans="1:16" ht="12.75">
      <c r="A79" s="7">
        <v>18</v>
      </c>
      <c r="B79" s="7" t="s">
        <v>108</v>
      </c>
      <c r="C79" s="7" t="s">
        <v>44</v>
      </c>
      <c r="D79" s="7" t="s">
        <v>109</v>
      </c>
      <c r="E79" s="7" t="s">
        <v>69</v>
      </c>
      <c r="F79" s="9">
        <v>1.028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 customHeight="1">
      <c r="A81" s="15"/>
      <c r="B81" s="15"/>
      <c r="C81" s="15" t="s">
        <v>107</v>
      </c>
      <c r="D81" s="15" t="s">
        <v>106</v>
      </c>
      <c r="E81" s="15"/>
      <c r="F81" s="15"/>
      <c r="G81" s="15"/>
      <c r="H81" s="15">
        <f>SUM(H79:H80)</f>
      </c>
      <c r="I81" s="15"/>
      <c r="J81" s="15"/>
      <c r="K81" s="15"/>
      <c r="L81" s="15"/>
      <c r="P81">
        <f>SUM(P79:P80)</f>
      </c>
    </row>
    <row r="83" spans="1:16" ht="12.75" customHeight="1">
      <c r="A83" s="15"/>
      <c r="B83" s="15"/>
      <c r="C83" s="15"/>
      <c r="D83" s="15" t="s">
        <v>110</v>
      </c>
      <c r="E83" s="15"/>
      <c r="F83" s="15"/>
      <c r="G83" s="15"/>
      <c r="H83" s="15">
        <f>+H18+H23+H30+H37+H42+H47+H52+H59+H76+H81</f>
      </c>
      <c r="I83" s="15"/>
      <c r="J83" s="15"/>
      <c r="K83" s="15"/>
      <c r="L83" s="15"/>
      <c r="P83">
        <f>+P18+P23+P30+P37+P42+P47+P52+P59+P76+P81</f>
      </c>
    </row>
    <row r="85" spans="1:12" ht="12.75" customHeight="1">
      <c r="A85" s="15" t="s">
        <v>111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 customHeight="1">
      <c r="A86" s="15"/>
      <c r="B86" s="15"/>
      <c r="C86" s="15"/>
      <c r="D86" s="15" t="s">
        <v>112</v>
      </c>
      <c r="E86" s="15"/>
      <c r="F86" s="15"/>
      <c r="G86" s="15"/>
      <c r="H86" s="15"/>
      <c r="I86" s="15"/>
      <c r="J86" s="15"/>
      <c r="K86" s="15"/>
      <c r="L86" s="15"/>
    </row>
    <row r="87" spans="1:16" ht="12.75" customHeight="1">
      <c r="A87" s="15"/>
      <c r="B87" s="15"/>
      <c r="C87" s="15"/>
      <c r="D87" s="15" t="s">
        <v>113</v>
      </c>
      <c r="E87" s="15"/>
      <c r="F87" s="15"/>
      <c r="G87" s="15"/>
      <c r="H87" s="15">
        <v>0</v>
      </c>
      <c r="I87" s="15"/>
      <c r="J87" s="15"/>
      <c r="K87" s="15"/>
      <c r="L87" s="15"/>
      <c r="P87">
        <v>0</v>
      </c>
    </row>
    <row r="88" spans="1:12" ht="12.75" customHeight="1">
      <c r="A88" s="15"/>
      <c r="B88" s="15"/>
      <c r="C88" s="15"/>
      <c r="D88" s="15" t="s">
        <v>114</v>
      </c>
      <c r="E88" s="15"/>
      <c r="F88" s="15"/>
      <c r="G88" s="15"/>
      <c r="H88" s="15"/>
      <c r="I88" s="15"/>
      <c r="J88" s="15"/>
      <c r="K88" s="15"/>
      <c r="L88" s="15"/>
    </row>
    <row r="89" spans="1:16" ht="12.75" customHeight="1">
      <c r="A89" s="15"/>
      <c r="B89" s="15"/>
      <c r="C89" s="15"/>
      <c r="D89" s="15" t="s">
        <v>115</v>
      </c>
      <c r="E89" s="15"/>
      <c r="F89" s="15"/>
      <c r="G89" s="15"/>
      <c r="H89" s="15">
        <v>0</v>
      </c>
      <c r="I89" s="15"/>
      <c r="J89" s="15"/>
      <c r="K89" s="15"/>
      <c r="L89" s="15"/>
      <c r="P89">
        <v>0</v>
      </c>
    </row>
    <row r="90" spans="1:16" ht="12.75" customHeight="1">
      <c r="A90" s="15"/>
      <c r="B90" s="15"/>
      <c r="C90" s="15"/>
      <c r="D90" s="15" t="s">
        <v>116</v>
      </c>
      <c r="E90" s="15"/>
      <c r="F90" s="15"/>
      <c r="G90" s="15"/>
      <c r="H90" s="15">
        <f>H87+H89</f>
      </c>
      <c r="I90" s="15"/>
      <c r="J90" s="15"/>
      <c r="K90" s="15"/>
      <c r="L90" s="15"/>
      <c r="P90">
        <f>P87+P89</f>
      </c>
    </row>
    <row r="92" spans="1:16" ht="12.75" customHeight="1">
      <c r="A92" s="15"/>
      <c r="B92" s="15"/>
      <c r="C92" s="15"/>
      <c r="D92" s="15" t="s">
        <v>116</v>
      </c>
      <c r="E92" s="15"/>
      <c r="F92" s="15"/>
      <c r="G92" s="15"/>
      <c r="H92" s="15">
        <f>H83+H90</f>
      </c>
      <c r="I92" s="15"/>
      <c r="J92" s="15"/>
      <c r="K92" s="15"/>
      <c r="L92" s="15"/>
      <c r="P92">
        <f>P83+P90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117</v>
      </c>
      <c r="D5" s="5" t="s">
        <v>117</v>
      </c>
      <c r="E5" s="5"/>
    </row>
    <row r="6" spans="1:5" ht="12.75" customHeight="1">
      <c r="A6" t="s">
        <v>17</v>
      </c>
      <c r="C6" s="5" t="s">
        <v>117</v>
      </c>
      <c r="D6" s="5" t="s">
        <v>117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5.634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9.39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6.6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2.348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118</v>
      </c>
      <c r="C26" s="7" t="s">
        <v>44</v>
      </c>
      <c r="D26" s="7" t="s">
        <v>119</v>
      </c>
      <c r="E26" s="7" t="s">
        <v>60</v>
      </c>
      <c r="F26" s="9">
        <v>1</v>
      </c>
      <c r="G26" s="13"/>
      <c r="H26" s="12">
        <f>ROUND((G26*F26),2)</f>
      </c>
      <c r="I26" s="9">
        <v>0.02432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120</v>
      </c>
      <c r="C28" s="7" t="s">
        <v>44</v>
      </c>
      <c r="D28" s="7" t="s">
        <v>121</v>
      </c>
      <c r="E28" s="7" t="s">
        <v>63</v>
      </c>
      <c r="F28" s="9">
        <v>1</v>
      </c>
      <c r="G28" s="13"/>
      <c r="H28" s="12">
        <f>ROUND((G28*F28),2)</f>
      </c>
      <c r="I28" s="9">
        <v>0.35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122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66</v>
      </c>
      <c r="D32" s="8" t="s">
        <v>65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67</v>
      </c>
      <c r="C33" s="7" t="s">
        <v>44</v>
      </c>
      <c r="D33" s="7" t="s">
        <v>68</v>
      </c>
      <c r="E33" s="7" t="s">
        <v>69</v>
      </c>
      <c r="F33" s="9">
        <v>0.35</v>
      </c>
      <c r="G33" s="13"/>
      <c r="H33" s="12">
        <f>ROUND((G33*F33),2)</f>
      </c>
      <c r="I33" s="9">
        <v>0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70</v>
      </c>
      <c r="C35" s="7" t="s">
        <v>44</v>
      </c>
      <c r="D35" s="7" t="s">
        <v>71</v>
      </c>
      <c r="E35" s="7" t="s">
        <v>60</v>
      </c>
      <c r="F35" s="9">
        <v>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66</v>
      </c>
      <c r="D37" s="15" t="s">
        <v>65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73</v>
      </c>
      <c r="D39" s="8" t="s">
        <v>72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74</v>
      </c>
      <c r="C40" s="7" t="s">
        <v>44</v>
      </c>
      <c r="D40" s="7" t="s">
        <v>75</v>
      </c>
      <c r="E40" s="7" t="s">
        <v>46</v>
      </c>
      <c r="F40" s="9">
        <v>6.761</v>
      </c>
      <c r="G40" s="13"/>
      <c r="H40" s="12">
        <f>ROUND((G40*F40),2)</f>
      </c>
      <c r="I40" s="9">
        <v>0.00016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 customHeight="1">
      <c r="A42" s="15"/>
      <c r="B42" s="15"/>
      <c r="C42" s="15" t="s">
        <v>73</v>
      </c>
      <c r="D42" s="15" t="s">
        <v>72</v>
      </c>
      <c r="E42" s="15"/>
      <c r="F42" s="15"/>
      <c r="G42" s="15"/>
      <c r="H42" s="15">
        <f>SUM(H40:H41)</f>
      </c>
      <c r="I42" s="15"/>
      <c r="J42" s="15"/>
      <c r="K42" s="15"/>
      <c r="L42" s="15"/>
      <c r="P42">
        <f>SUM(P40:P41)</f>
      </c>
    </row>
    <row r="44" spans="1:9" ht="12.75" customHeight="1">
      <c r="A44" s="8"/>
      <c r="B44" s="8"/>
      <c r="C44" s="8" t="s">
        <v>77</v>
      </c>
      <c r="D44" s="8" t="s">
        <v>76</v>
      </c>
      <c r="E44" s="8"/>
      <c r="F44" s="10"/>
      <c r="G44" s="8"/>
      <c r="H44" s="10"/>
      <c r="I44" s="10"/>
    </row>
    <row r="45" spans="1:16" ht="12.75">
      <c r="A45" s="7">
        <v>7</v>
      </c>
      <c r="B45" s="7" t="s">
        <v>78</v>
      </c>
      <c r="C45" s="7" t="s">
        <v>44</v>
      </c>
      <c r="D45" s="7" t="s">
        <v>79</v>
      </c>
      <c r="E45" s="7" t="s">
        <v>46</v>
      </c>
      <c r="F45" s="9">
        <v>6</v>
      </c>
      <c r="G45" s="13"/>
      <c r="H45" s="12">
        <f>ROUND((G45*F45),2)</f>
      </c>
      <c r="I45" s="9">
        <v>0.00592</v>
      </c>
      <c r="J45" s="9">
        <f>F45*I45</f>
      </c>
      <c r="K45" s="9">
        <v>0</v>
      </c>
      <c r="L45" s="9">
        <f>F45*K45</f>
      </c>
      <c r="O45">
        <f>rekapitulace!H8</f>
      </c>
      <c r="P45">
        <f>ROUND(O45/100*H45,2)</f>
      </c>
    </row>
    <row r="46" ht="12.75">
      <c r="D46" s="14" t="s">
        <v>44</v>
      </c>
    </row>
    <row r="47" spans="1:16" ht="12.75" customHeight="1">
      <c r="A47" s="15"/>
      <c r="B47" s="15"/>
      <c r="C47" s="15" t="s">
        <v>77</v>
      </c>
      <c r="D47" s="15" t="s">
        <v>76</v>
      </c>
      <c r="E47" s="15"/>
      <c r="F47" s="15"/>
      <c r="G47" s="15"/>
      <c r="H47" s="15">
        <f>SUM(H45:H46)</f>
      </c>
      <c r="I47" s="15"/>
      <c r="J47" s="15"/>
      <c r="K47" s="15"/>
      <c r="L47" s="15"/>
      <c r="P47">
        <f>SUM(P45:P46)</f>
      </c>
    </row>
    <row r="49" spans="1:9" ht="12.75" customHeight="1">
      <c r="A49" s="8"/>
      <c r="B49" s="8"/>
      <c r="C49" s="8" t="s">
        <v>81</v>
      </c>
      <c r="D49" s="8" t="s">
        <v>80</v>
      </c>
      <c r="E49" s="8"/>
      <c r="F49" s="10"/>
      <c r="G49" s="8"/>
      <c r="H49" s="10"/>
      <c r="I49" s="10"/>
    </row>
    <row r="50" spans="1:16" ht="12.75">
      <c r="A50" s="7">
        <v>8</v>
      </c>
      <c r="B50" s="7" t="s">
        <v>82</v>
      </c>
      <c r="C50" s="7" t="s">
        <v>44</v>
      </c>
      <c r="D50" s="7" t="s">
        <v>83</v>
      </c>
      <c r="E50" s="7" t="s">
        <v>46</v>
      </c>
      <c r="F50" s="9">
        <v>10</v>
      </c>
      <c r="G50" s="13"/>
      <c r="H50" s="12">
        <f>ROUND((G50*F50),2)</f>
      </c>
      <c r="I50" s="9">
        <v>0</v>
      </c>
      <c r="J50" s="9">
        <f>F50*I50</f>
      </c>
      <c r="K50" s="9">
        <v>0</v>
      </c>
      <c r="L50" s="9">
        <f>F50*K50</f>
      </c>
      <c r="O50">
        <f>rekapitulace!H8</f>
      </c>
      <c r="P50">
        <f>ROUND(O50/100*H50,2)</f>
      </c>
    </row>
    <row r="51" ht="12.75">
      <c r="D51" s="14" t="s">
        <v>44</v>
      </c>
    </row>
    <row r="52" spans="1:16" ht="12.75" customHeight="1">
      <c r="A52" s="15"/>
      <c r="B52" s="15"/>
      <c r="C52" s="15" t="s">
        <v>81</v>
      </c>
      <c r="D52" s="15" t="s">
        <v>80</v>
      </c>
      <c r="E52" s="15"/>
      <c r="F52" s="15"/>
      <c r="G52" s="15"/>
      <c r="H52" s="15">
        <f>SUM(H50:H51)</f>
      </c>
      <c r="I52" s="15"/>
      <c r="J52" s="15"/>
      <c r="K52" s="15"/>
      <c r="L52" s="15"/>
      <c r="P52">
        <f>SUM(P50:P51)</f>
      </c>
    </row>
    <row r="54" spans="1:9" ht="12.75" customHeight="1">
      <c r="A54" s="8"/>
      <c r="B54" s="8"/>
      <c r="C54" s="8" t="s">
        <v>85</v>
      </c>
      <c r="D54" s="8" t="s">
        <v>84</v>
      </c>
      <c r="E54" s="8"/>
      <c r="F54" s="10"/>
      <c r="G54" s="8"/>
      <c r="H54" s="10"/>
      <c r="I54" s="10"/>
    </row>
    <row r="55" spans="1:16" ht="12.75">
      <c r="A55" s="7">
        <v>9</v>
      </c>
      <c r="B55" s="7" t="s">
        <v>86</v>
      </c>
      <c r="C55" s="7" t="s">
        <v>44</v>
      </c>
      <c r="D55" s="7" t="s">
        <v>87</v>
      </c>
      <c r="E55" s="7" t="s">
        <v>46</v>
      </c>
      <c r="F55" s="9">
        <v>6.6</v>
      </c>
      <c r="G55" s="13"/>
      <c r="H55" s="12">
        <f>ROUND((G55*F55),2)</f>
      </c>
      <c r="I55" s="9">
        <v>0.00083</v>
      </c>
      <c r="J55" s="9">
        <f>F55*I55</f>
      </c>
      <c r="K55" s="9">
        <v>0</v>
      </c>
      <c r="L55" s="9">
        <f>F55*K55</f>
      </c>
      <c r="O55">
        <f>rekapitulace!H8</f>
      </c>
      <c r="P55">
        <f>ROUND(O55/100*H55,2)</f>
      </c>
    </row>
    <row r="56" ht="12.75">
      <c r="D56" s="14" t="s">
        <v>44</v>
      </c>
    </row>
    <row r="57" spans="1:16" ht="12.75">
      <c r="A57" s="7">
        <v>10</v>
      </c>
      <c r="B57" s="7" t="s">
        <v>88</v>
      </c>
      <c r="C57" s="7" t="s">
        <v>44</v>
      </c>
      <c r="D57" s="7" t="s">
        <v>89</v>
      </c>
      <c r="E57" s="7" t="s">
        <v>60</v>
      </c>
      <c r="F57" s="9">
        <v>4</v>
      </c>
      <c r="G57" s="13"/>
      <c r="H57" s="12">
        <f>ROUND((G57*F57),2)</f>
      </c>
      <c r="I57" s="9">
        <v>0</v>
      </c>
      <c r="J57" s="9">
        <f>F57*I57</f>
      </c>
      <c r="K57" s="9">
        <v>0</v>
      </c>
      <c r="L57" s="9">
        <f>F57*K57</f>
      </c>
      <c r="O57">
        <f>rekapitulace!H8</f>
      </c>
      <c r="P57">
        <f>ROUND(O57/100*H57,2)</f>
      </c>
    </row>
    <row r="58" ht="12.75">
      <c r="D58" s="14" t="s">
        <v>44</v>
      </c>
    </row>
    <row r="59" spans="1:16" ht="12.75" customHeight="1">
      <c r="A59" s="15"/>
      <c r="B59" s="15"/>
      <c r="C59" s="15" t="s">
        <v>85</v>
      </c>
      <c r="D59" s="15" t="s">
        <v>84</v>
      </c>
      <c r="E59" s="15"/>
      <c r="F59" s="15"/>
      <c r="G59" s="15"/>
      <c r="H59" s="15">
        <f>SUM(H55:H58)</f>
      </c>
      <c r="I59" s="15"/>
      <c r="J59" s="15"/>
      <c r="K59" s="15"/>
      <c r="L59" s="15"/>
      <c r="P59">
        <f>SUM(P55:P58)</f>
      </c>
    </row>
    <row r="61" spans="1:9" ht="12.75" customHeight="1">
      <c r="A61" s="8"/>
      <c r="B61" s="8"/>
      <c r="C61" s="8" t="s">
        <v>91</v>
      </c>
      <c r="D61" s="8" t="s">
        <v>90</v>
      </c>
      <c r="E61" s="8"/>
      <c r="F61" s="10"/>
      <c r="G61" s="8"/>
      <c r="H61" s="10"/>
      <c r="I61" s="10"/>
    </row>
    <row r="62" spans="1:16" ht="12.75">
      <c r="A62" s="7">
        <v>11</v>
      </c>
      <c r="B62" s="7" t="s">
        <v>92</v>
      </c>
      <c r="C62" s="7" t="s">
        <v>44</v>
      </c>
      <c r="D62" s="7" t="s">
        <v>93</v>
      </c>
      <c r="E62" s="7" t="s">
        <v>46</v>
      </c>
      <c r="F62" s="9">
        <v>5.634</v>
      </c>
      <c r="G62" s="13"/>
      <c r="H62" s="12">
        <f>ROUND((G62*F62),2)</f>
      </c>
      <c r="I62" s="9">
        <v>0</v>
      </c>
      <c r="J62" s="9">
        <f>F62*I62</f>
      </c>
      <c r="K62" s="9">
        <v>0</v>
      </c>
      <c r="L62" s="9">
        <f>F62*K62</f>
      </c>
      <c r="O62">
        <f>rekapitulace!H8</f>
      </c>
      <c r="P62">
        <f>ROUND(O62/100*H62,2)</f>
      </c>
    </row>
    <row r="63" ht="12.75">
      <c r="D63" s="14" t="s">
        <v>44</v>
      </c>
    </row>
    <row r="64" spans="1:16" ht="12.75">
      <c r="A64" s="7">
        <v>12</v>
      </c>
      <c r="B64" s="7" t="s">
        <v>94</v>
      </c>
      <c r="C64" s="7" t="s">
        <v>44</v>
      </c>
      <c r="D64" s="7" t="s">
        <v>95</v>
      </c>
      <c r="E64" s="7" t="s">
        <v>69</v>
      </c>
      <c r="F64" s="9">
        <v>0.456</v>
      </c>
      <c r="G64" s="13"/>
      <c r="H64" s="12">
        <f>ROUND((G64*F64),2)</f>
      </c>
      <c r="I64" s="9">
        <v>0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13</v>
      </c>
      <c r="B66" s="7" t="s">
        <v>96</v>
      </c>
      <c r="C66" s="7" t="s">
        <v>44</v>
      </c>
      <c r="D66" s="7" t="s">
        <v>97</v>
      </c>
      <c r="E66" s="7" t="s">
        <v>69</v>
      </c>
      <c r="F66" s="9">
        <v>0.456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>
      <c r="A68" s="7">
        <v>14</v>
      </c>
      <c r="B68" s="7" t="s">
        <v>98</v>
      </c>
      <c r="C68" s="7" t="s">
        <v>44</v>
      </c>
      <c r="D68" s="7" t="s">
        <v>99</v>
      </c>
      <c r="E68" s="7" t="s">
        <v>69</v>
      </c>
      <c r="F68" s="9">
        <v>4.106</v>
      </c>
      <c r="G68" s="13"/>
      <c r="H68" s="12">
        <f>ROUND((G68*F68),2)</f>
      </c>
      <c r="I68" s="9">
        <v>0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15</v>
      </c>
      <c r="B70" s="7" t="s">
        <v>100</v>
      </c>
      <c r="C70" s="7" t="s">
        <v>44</v>
      </c>
      <c r="D70" s="7" t="s">
        <v>101</v>
      </c>
      <c r="E70" s="7" t="s">
        <v>69</v>
      </c>
      <c r="F70" s="9">
        <v>0.456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>
      <c r="A72" s="7">
        <v>16</v>
      </c>
      <c r="B72" s="7" t="s">
        <v>102</v>
      </c>
      <c r="C72" s="7" t="s">
        <v>44</v>
      </c>
      <c r="D72" s="7" t="s">
        <v>103</v>
      </c>
      <c r="E72" s="7" t="s">
        <v>69</v>
      </c>
      <c r="F72" s="9">
        <v>2.281</v>
      </c>
      <c r="G72" s="13"/>
      <c r="H72" s="12">
        <f>ROUND((G72*F72),2)</f>
      </c>
      <c r="I72" s="9">
        <v>0</v>
      </c>
      <c r="J72" s="9">
        <f>F72*I72</f>
      </c>
      <c r="K72" s="9">
        <v>0</v>
      </c>
      <c r="L72" s="9">
        <f>F72*K72</f>
      </c>
      <c r="O72">
        <f>rekapitulace!H8</f>
      </c>
      <c r="P72">
        <f>ROUND(O72/100*H72,2)</f>
      </c>
    </row>
    <row r="73" ht="12.75">
      <c r="D73" s="14" t="s">
        <v>44</v>
      </c>
    </row>
    <row r="74" spans="1:16" ht="12.75">
      <c r="A74" s="7">
        <v>17</v>
      </c>
      <c r="B74" s="7" t="s">
        <v>104</v>
      </c>
      <c r="C74" s="7" t="s">
        <v>44</v>
      </c>
      <c r="D74" s="7" t="s">
        <v>105</v>
      </c>
      <c r="E74" s="7" t="s">
        <v>69</v>
      </c>
      <c r="F74" s="9">
        <v>0.456</v>
      </c>
      <c r="G74" s="13"/>
      <c r="H74" s="12">
        <f>ROUND((G74*F74),2)</f>
      </c>
      <c r="I74" s="9">
        <v>0</v>
      </c>
      <c r="J74" s="9">
        <f>F74*I74</f>
      </c>
      <c r="K74" s="9">
        <v>0</v>
      </c>
      <c r="L74" s="9">
        <f>F74*K74</f>
      </c>
      <c r="O74">
        <f>rekapitulace!H8</f>
      </c>
      <c r="P74">
        <f>ROUND(O74/100*H74,2)</f>
      </c>
    </row>
    <row r="75" ht="12.75">
      <c r="D75" s="14" t="s">
        <v>44</v>
      </c>
    </row>
    <row r="76" spans="1:16" ht="12.75" customHeight="1">
      <c r="A76" s="15"/>
      <c r="B76" s="15"/>
      <c r="C76" s="15" t="s">
        <v>91</v>
      </c>
      <c r="D76" s="15" t="s">
        <v>90</v>
      </c>
      <c r="E76" s="15"/>
      <c r="F76" s="15"/>
      <c r="G76" s="15"/>
      <c r="H76" s="15">
        <f>SUM(H62:H75)</f>
      </c>
      <c r="I76" s="15"/>
      <c r="J76" s="15"/>
      <c r="K76" s="15"/>
      <c r="L76" s="15"/>
      <c r="P76">
        <f>SUM(P62:P75)</f>
      </c>
    </row>
    <row r="78" spans="1:9" ht="12.75" customHeight="1">
      <c r="A78" s="8"/>
      <c r="B78" s="8"/>
      <c r="C78" s="8" t="s">
        <v>107</v>
      </c>
      <c r="D78" s="8" t="s">
        <v>106</v>
      </c>
      <c r="E78" s="8"/>
      <c r="F78" s="10"/>
      <c r="G78" s="8"/>
      <c r="H78" s="10"/>
      <c r="I78" s="10"/>
    </row>
    <row r="79" spans="1:16" ht="12.75">
      <c r="A79" s="7">
        <v>18</v>
      </c>
      <c r="B79" s="7" t="s">
        <v>108</v>
      </c>
      <c r="C79" s="7" t="s">
        <v>44</v>
      </c>
      <c r="D79" s="7" t="s">
        <v>109</v>
      </c>
      <c r="E79" s="7" t="s">
        <v>69</v>
      </c>
      <c r="F79" s="9">
        <v>0.837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 customHeight="1">
      <c r="A81" s="15"/>
      <c r="B81" s="15"/>
      <c r="C81" s="15" t="s">
        <v>107</v>
      </c>
      <c r="D81" s="15" t="s">
        <v>106</v>
      </c>
      <c r="E81" s="15"/>
      <c r="F81" s="15"/>
      <c r="G81" s="15"/>
      <c r="H81" s="15">
        <f>SUM(H79:H80)</f>
      </c>
      <c r="I81" s="15"/>
      <c r="J81" s="15"/>
      <c r="K81" s="15"/>
      <c r="L81" s="15"/>
      <c r="P81">
        <f>SUM(P79:P80)</f>
      </c>
    </row>
    <row r="83" spans="1:16" ht="12.75" customHeight="1">
      <c r="A83" s="15"/>
      <c r="B83" s="15"/>
      <c r="C83" s="15"/>
      <c r="D83" s="15" t="s">
        <v>110</v>
      </c>
      <c r="E83" s="15"/>
      <c r="F83" s="15"/>
      <c r="G83" s="15"/>
      <c r="H83" s="15">
        <f>+H18+H23+H30+H37+H42+H47+H52+H59+H76+H81</f>
      </c>
      <c r="I83" s="15"/>
      <c r="J83" s="15"/>
      <c r="K83" s="15"/>
      <c r="L83" s="15"/>
      <c r="P83">
        <f>+P18+P23+P30+P37+P42+P47+P52+P59+P76+P81</f>
      </c>
    </row>
    <row r="85" spans="1:12" ht="12.75" customHeight="1">
      <c r="A85" s="15" t="s">
        <v>111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 customHeight="1">
      <c r="A86" s="15"/>
      <c r="B86" s="15"/>
      <c r="C86" s="15"/>
      <c r="D86" s="15" t="s">
        <v>112</v>
      </c>
      <c r="E86" s="15"/>
      <c r="F86" s="15"/>
      <c r="G86" s="15"/>
      <c r="H86" s="15"/>
      <c r="I86" s="15"/>
      <c r="J86" s="15"/>
      <c r="K86" s="15"/>
      <c r="L86" s="15"/>
    </row>
    <row r="87" spans="1:16" ht="12.75" customHeight="1">
      <c r="A87" s="15"/>
      <c r="B87" s="15"/>
      <c r="C87" s="15"/>
      <c r="D87" s="15" t="s">
        <v>113</v>
      </c>
      <c r="E87" s="15"/>
      <c r="F87" s="15"/>
      <c r="G87" s="15"/>
      <c r="H87" s="15">
        <v>0</v>
      </c>
      <c r="I87" s="15"/>
      <c r="J87" s="15"/>
      <c r="K87" s="15"/>
      <c r="L87" s="15"/>
      <c r="P87">
        <v>0</v>
      </c>
    </row>
    <row r="88" spans="1:12" ht="12.75" customHeight="1">
      <c r="A88" s="15"/>
      <c r="B88" s="15"/>
      <c r="C88" s="15"/>
      <c r="D88" s="15" t="s">
        <v>114</v>
      </c>
      <c r="E88" s="15"/>
      <c r="F88" s="15"/>
      <c r="G88" s="15"/>
      <c r="H88" s="15"/>
      <c r="I88" s="15"/>
      <c r="J88" s="15"/>
      <c r="K88" s="15"/>
      <c r="L88" s="15"/>
    </row>
    <row r="89" spans="1:16" ht="12.75" customHeight="1">
      <c r="A89" s="15"/>
      <c r="B89" s="15"/>
      <c r="C89" s="15"/>
      <c r="D89" s="15" t="s">
        <v>115</v>
      </c>
      <c r="E89" s="15"/>
      <c r="F89" s="15"/>
      <c r="G89" s="15"/>
      <c r="H89" s="15">
        <v>0</v>
      </c>
      <c r="I89" s="15"/>
      <c r="J89" s="15"/>
      <c r="K89" s="15"/>
      <c r="L89" s="15"/>
      <c r="P89">
        <v>0</v>
      </c>
    </row>
    <row r="90" spans="1:16" ht="12.75" customHeight="1">
      <c r="A90" s="15"/>
      <c r="B90" s="15"/>
      <c r="C90" s="15"/>
      <c r="D90" s="15" t="s">
        <v>116</v>
      </c>
      <c r="E90" s="15"/>
      <c r="F90" s="15"/>
      <c r="G90" s="15"/>
      <c r="H90" s="15">
        <f>H87+H89</f>
      </c>
      <c r="I90" s="15"/>
      <c r="J90" s="15"/>
      <c r="K90" s="15"/>
      <c r="L90" s="15"/>
      <c r="P90">
        <f>P87+P89</f>
      </c>
    </row>
    <row r="92" spans="1:16" ht="12.75" customHeight="1">
      <c r="A92" s="15"/>
      <c r="B92" s="15"/>
      <c r="C92" s="15"/>
      <c r="D92" s="15" t="s">
        <v>116</v>
      </c>
      <c r="E92" s="15"/>
      <c r="F92" s="15"/>
      <c r="G92" s="15"/>
      <c r="H92" s="15">
        <f>H83+H90</f>
      </c>
      <c r="I92" s="15"/>
      <c r="J92" s="15"/>
      <c r="K92" s="15"/>
      <c r="L92" s="15"/>
      <c r="P92">
        <f>P83+P90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123</v>
      </c>
      <c r="D5" s="5" t="s">
        <v>123</v>
      </c>
      <c r="E5" s="5"/>
    </row>
    <row r="6" spans="1:5" ht="12.75" customHeight="1">
      <c r="A6" t="s">
        <v>17</v>
      </c>
      <c r="C6" s="5" t="s">
        <v>123</v>
      </c>
      <c r="D6" s="5" t="s">
        <v>123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316.35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51">
      <c r="D13" s="14" t="s">
        <v>124</v>
      </c>
    </row>
    <row r="14" ht="12.75">
      <c r="D14" s="14" t="s">
        <v>44</v>
      </c>
    </row>
    <row r="15" spans="1:16" ht="12.75">
      <c r="A15" s="7">
        <v>2</v>
      </c>
      <c r="B15" s="7" t="s">
        <v>47</v>
      </c>
      <c r="C15" s="7" t="s">
        <v>44</v>
      </c>
      <c r="D15" s="7" t="s">
        <v>48</v>
      </c>
      <c r="E15" s="7" t="s">
        <v>49</v>
      </c>
      <c r="F15" s="9">
        <v>513</v>
      </c>
      <c r="G15" s="13"/>
      <c r="H15" s="12">
        <f>ROUND((G15*F15),2)</f>
      </c>
      <c r="I15" s="9">
        <v>0.00431</v>
      </c>
      <c r="J15" s="9">
        <f>F15*I15</f>
      </c>
      <c r="K15" s="9">
        <v>0</v>
      </c>
      <c r="L15" s="9">
        <f>F15*K15</f>
      </c>
      <c r="O15">
        <f>rekapitulace!H8</f>
      </c>
      <c r="P15">
        <f>ROUND(O15/100*H15,2)</f>
      </c>
    </row>
    <row r="16" ht="12.75">
      <c r="D16" s="14" t="s">
        <v>44</v>
      </c>
    </row>
    <row r="17" spans="1:16" ht="12.75">
      <c r="A17" s="7">
        <v>3</v>
      </c>
      <c r="B17" s="7" t="s">
        <v>50</v>
      </c>
      <c r="C17" s="7" t="s">
        <v>44</v>
      </c>
      <c r="D17" s="7" t="s">
        <v>51</v>
      </c>
      <c r="E17" s="7" t="s">
        <v>46</v>
      </c>
      <c r="F17" s="9">
        <v>273.6</v>
      </c>
      <c r="G17" s="13"/>
      <c r="H17" s="12">
        <f>ROUND((G17*F17),2)</f>
      </c>
      <c r="I17" s="9">
        <v>4E-05</v>
      </c>
      <c r="J17" s="9">
        <f>F17*I17</f>
      </c>
      <c r="K17" s="9">
        <v>0</v>
      </c>
      <c r="L17" s="9">
        <f>F17*K17</f>
      </c>
      <c r="O17">
        <f>rekapitulace!H8</f>
      </c>
      <c r="P17">
        <f>ROUND(O17/100*H17,2)</f>
      </c>
    </row>
    <row r="18" ht="12.75">
      <c r="D18" s="14" t="s">
        <v>44</v>
      </c>
    </row>
    <row r="19" spans="1:16" ht="12.75" customHeight="1">
      <c r="A19" s="15"/>
      <c r="B19" s="15"/>
      <c r="C19" s="15" t="s">
        <v>42</v>
      </c>
      <c r="D19" s="15" t="s">
        <v>41</v>
      </c>
      <c r="E19" s="15"/>
      <c r="F19" s="15"/>
      <c r="G19" s="15"/>
      <c r="H19" s="15">
        <f>SUM(H12:H18)</f>
      </c>
      <c r="I19" s="15"/>
      <c r="J19" s="15"/>
      <c r="K19" s="15"/>
      <c r="L19" s="15"/>
      <c r="P19">
        <f>SUM(P12:P18)</f>
      </c>
    </row>
    <row r="21" spans="1:9" ht="12.75" customHeight="1">
      <c r="A21" s="8"/>
      <c r="B21" s="8"/>
      <c r="C21" s="8" t="s">
        <v>53</v>
      </c>
      <c r="D21" s="8" t="s">
        <v>52</v>
      </c>
      <c r="E21" s="8"/>
      <c r="F21" s="10"/>
      <c r="G21" s="8"/>
      <c r="H21" s="10"/>
      <c r="I21" s="10"/>
    </row>
    <row r="22" spans="1:16" ht="12.75">
      <c r="A22" s="7">
        <v>4</v>
      </c>
      <c r="B22" s="7" t="s">
        <v>54</v>
      </c>
      <c r="C22" s="7" t="s">
        <v>44</v>
      </c>
      <c r="D22" s="7" t="s">
        <v>55</v>
      </c>
      <c r="E22" s="7" t="s">
        <v>46</v>
      </c>
      <c r="F22" s="9">
        <v>103.313</v>
      </c>
      <c r="G22" s="13"/>
      <c r="H22" s="12">
        <f>ROUND((G22*F22),2)</f>
      </c>
      <c r="I22" s="9">
        <v>0.04817</v>
      </c>
      <c r="J22" s="9">
        <f>F22*I22</f>
      </c>
      <c r="K22" s="9">
        <v>0</v>
      </c>
      <c r="L22" s="9">
        <f>F22*K22</f>
      </c>
      <c r="O22">
        <f>rekapitulace!H8</f>
      </c>
      <c r="P22">
        <f>ROUND(O22/100*H22,2)</f>
      </c>
    </row>
    <row r="23" ht="12.75">
      <c r="D23" s="14" t="s">
        <v>44</v>
      </c>
    </row>
    <row r="24" spans="1:16" ht="12.75" customHeight="1">
      <c r="A24" s="15"/>
      <c r="B24" s="15"/>
      <c r="C24" s="15" t="s">
        <v>53</v>
      </c>
      <c r="D24" s="15" t="s">
        <v>52</v>
      </c>
      <c r="E24" s="15"/>
      <c r="F24" s="15"/>
      <c r="G24" s="15"/>
      <c r="H24" s="15">
        <f>SUM(H22:H23)</f>
      </c>
      <c r="I24" s="15"/>
      <c r="J24" s="15"/>
      <c r="K24" s="15"/>
      <c r="L24" s="15"/>
      <c r="P24">
        <f>SUM(P22:P23)</f>
      </c>
    </row>
    <row r="26" spans="1:9" ht="12.75" customHeight="1">
      <c r="A26" s="8"/>
      <c r="B26" s="8"/>
      <c r="C26" s="8" t="s">
        <v>57</v>
      </c>
      <c r="D26" s="8" t="s">
        <v>56</v>
      </c>
      <c r="E26" s="8"/>
      <c r="F26" s="10"/>
      <c r="G26" s="8"/>
      <c r="H26" s="10"/>
      <c r="I26" s="10"/>
    </row>
    <row r="27" spans="1:16" ht="12.75">
      <c r="A27" s="7">
        <v>5</v>
      </c>
      <c r="B27" s="7" t="s">
        <v>125</v>
      </c>
      <c r="C27" s="7" t="s">
        <v>44</v>
      </c>
      <c r="D27" s="7" t="s">
        <v>126</v>
      </c>
      <c r="E27" s="7" t="s">
        <v>60</v>
      </c>
      <c r="F27" s="9">
        <v>57</v>
      </c>
      <c r="G27" s="13"/>
      <c r="H27" s="12">
        <f>ROUND((G27*F27),2)</f>
      </c>
      <c r="I27" s="9">
        <v>0.0907</v>
      </c>
      <c r="J27" s="9">
        <f>F27*I27</f>
      </c>
      <c r="K27" s="9">
        <v>0</v>
      </c>
      <c r="L27" s="9">
        <f>F27*K27</f>
      </c>
      <c r="O27">
        <f>rekapitulace!H8</f>
      </c>
      <c r="P27">
        <f>ROUND(O27/100*H27,2)</f>
      </c>
    </row>
    <row r="28" ht="12.75">
      <c r="D28" s="14" t="s">
        <v>44</v>
      </c>
    </row>
    <row r="29" spans="1:16" ht="12.75">
      <c r="A29" s="7">
        <v>6</v>
      </c>
      <c r="B29" s="7" t="s">
        <v>127</v>
      </c>
      <c r="C29" s="7" t="s">
        <v>44</v>
      </c>
      <c r="D29" s="7" t="s">
        <v>128</v>
      </c>
      <c r="E29" s="7" t="s">
        <v>63</v>
      </c>
      <c r="F29" s="9">
        <v>57</v>
      </c>
      <c r="G29" s="13"/>
      <c r="H29" s="12">
        <f>ROUND((G29*F29),2)</f>
      </c>
      <c r="I29" s="9">
        <v>0</v>
      </c>
      <c r="J29" s="9">
        <f>F29*I29</f>
      </c>
      <c r="K29" s="9">
        <v>0</v>
      </c>
      <c r="L29" s="9">
        <f>F29*K29</f>
      </c>
      <c r="O29">
        <f>rekapitulace!H8</f>
      </c>
      <c r="P29">
        <f>ROUND(O29/100*H29,2)</f>
      </c>
    </row>
    <row r="30" ht="409.5">
      <c r="D30" s="14" t="s">
        <v>129</v>
      </c>
    </row>
    <row r="31" spans="1:16" ht="12.75" customHeight="1">
      <c r="A31" s="15"/>
      <c r="B31" s="15"/>
      <c r="C31" s="15" t="s">
        <v>57</v>
      </c>
      <c r="D31" s="15" t="s">
        <v>56</v>
      </c>
      <c r="E31" s="15"/>
      <c r="F31" s="15"/>
      <c r="G31" s="15"/>
      <c r="H31" s="15">
        <f>SUM(H27:H30)</f>
      </c>
      <c r="I31" s="15"/>
      <c r="J31" s="15"/>
      <c r="K31" s="15"/>
      <c r="L31" s="15"/>
      <c r="P31">
        <f>SUM(P27:P30)</f>
      </c>
    </row>
    <row r="33" spans="1:9" ht="12.75" customHeight="1">
      <c r="A33" s="8"/>
      <c r="B33" s="8"/>
      <c r="C33" s="8" t="s">
        <v>131</v>
      </c>
      <c r="D33" s="8" t="s">
        <v>130</v>
      </c>
      <c r="E33" s="8"/>
      <c r="F33" s="10"/>
      <c r="G33" s="8"/>
      <c r="H33" s="10"/>
      <c r="I33" s="10"/>
    </row>
    <row r="34" spans="1:16" ht="12.75">
      <c r="A34" s="7">
        <v>19</v>
      </c>
      <c r="B34" s="7" t="s">
        <v>132</v>
      </c>
      <c r="C34" s="7" t="s">
        <v>44</v>
      </c>
      <c r="D34" s="7" t="s">
        <v>133</v>
      </c>
      <c r="E34" s="7" t="s">
        <v>49</v>
      </c>
      <c r="F34" s="9">
        <v>99.75</v>
      </c>
      <c r="G34" s="13"/>
      <c r="H34" s="12">
        <f>ROUND((G34*F34),2)</f>
      </c>
      <c r="I34" s="9">
        <v>0.00226</v>
      </c>
      <c r="J34" s="9">
        <f>F34*I34</f>
      </c>
      <c r="K34" s="9">
        <v>0</v>
      </c>
      <c r="L34" s="9">
        <f>F34*K34</f>
      </c>
      <c r="O34">
        <f>rekapitulace!H8</f>
      </c>
      <c r="P34">
        <f>ROUND(O34/100*H34,2)</f>
      </c>
    </row>
    <row r="35" ht="12.75">
      <c r="D35" s="14" t="s">
        <v>44</v>
      </c>
    </row>
    <row r="36" spans="1:16" ht="12.75">
      <c r="A36" s="7">
        <v>20</v>
      </c>
      <c r="B36" s="7" t="s">
        <v>134</v>
      </c>
      <c r="C36" s="7" t="s">
        <v>44</v>
      </c>
      <c r="D36" s="7" t="s">
        <v>135</v>
      </c>
      <c r="E36" s="7" t="s">
        <v>69</v>
      </c>
      <c r="F36" s="9">
        <v>0.228</v>
      </c>
      <c r="G36" s="13"/>
      <c r="H36" s="12">
        <f>ROUND((G36*F36),2)</f>
      </c>
      <c r="I36" s="9">
        <v>0</v>
      </c>
      <c r="J36" s="9">
        <f>F36*I36</f>
      </c>
      <c r="K36" s="9">
        <v>0</v>
      </c>
      <c r="L36" s="9">
        <f>F36*K36</f>
      </c>
      <c r="O36">
        <f>rekapitulace!H8</f>
      </c>
      <c r="P36">
        <f>ROUND(O36/100*H36,2)</f>
      </c>
    </row>
    <row r="37" ht="12.75">
      <c r="D37" s="14" t="s">
        <v>44</v>
      </c>
    </row>
    <row r="38" spans="1:16" ht="12.75" customHeight="1">
      <c r="A38" s="15"/>
      <c r="B38" s="15"/>
      <c r="C38" s="15" t="s">
        <v>131</v>
      </c>
      <c r="D38" s="15" t="s">
        <v>130</v>
      </c>
      <c r="E38" s="15"/>
      <c r="F38" s="15"/>
      <c r="G38" s="15"/>
      <c r="H38" s="15">
        <f>SUM(H34:H37)</f>
      </c>
      <c r="I38" s="15"/>
      <c r="J38" s="15"/>
      <c r="K38" s="15"/>
      <c r="L38" s="15"/>
      <c r="P38">
        <f>SUM(P34:P37)</f>
      </c>
    </row>
    <row r="40" spans="1:9" ht="12.75" customHeight="1">
      <c r="A40" s="8"/>
      <c r="B40" s="8"/>
      <c r="C40" s="8" t="s">
        <v>66</v>
      </c>
      <c r="D40" s="8" t="s">
        <v>65</v>
      </c>
      <c r="E40" s="8"/>
      <c r="F40" s="10"/>
      <c r="G40" s="8"/>
      <c r="H40" s="10"/>
      <c r="I40" s="10"/>
    </row>
    <row r="41" spans="1:16" ht="12.75">
      <c r="A41" s="7">
        <v>21</v>
      </c>
      <c r="B41" s="7" t="s">
        <v>136</v>
      </c>
      <c r="C41" s="7" t="s">
        <v>44</v>
      </c>
      <c r="D41" s="7" t="s">
        <v>137</v>
      </c>
      <c r="E41" s="7" t="s">
        <v>46</v>
      </c>
      <c r="F41" s="9">
        <v>29.925</v>
      </c>
      <c r="G41" s="13"/>
      <c r="H41" s="12">
        <f>ROUND((G41*F41),2)</f>
      </c>
      <c r="I41" s="9">
        <v>0</v>
      </c>
      <c r="J41" s="9">
        <f>F41*I41</f>
      </c>
      <c r="K41" s="9">
        <v>0</v>
      </c>
      <c r="L41" s="9">
        <f>F41*K41</f>
      </c>
      <c r="O41">
        <f>rekapitulace!H8</f>
      </c>
      <c r="P41">
        <f>ROUND(O41/100*H41,2)</f>
      </c>
    </row>
    <row r="42" ht="12.75">
      <c r="D42" s="14" t="s">
        <v>44</v>
      </c>
    </row>
    <row r="43" spans="1:16" ht="12.75">
      <c r="A43" s="7">
        <v>22</v>
      </c>
      <c r="B43" s="7" t="s">
        <v>138</v>
      </c>
      <c r="C43" s="7" t="s">
        <v>44</v>
      </c>
      <c r="D43" s="7" t="s">
        <v>139</v>
      </c>
      <c r="E43" s="7" t="s">
        <v>49</v>
      </c>
      <c r="F43" s="9">
        <v>99.75</v>
      </c>
      <c r="G43" s="13"/>
      <c r="H43" s="12">
        <f>ROUND((G43*F43),2)</f>
      </c>
      <c r="I43" s="9">
        <v>0.00506</v>
      </c>
      <c r="J43" s="9">
        <f>F43*I43</f>
      </c>
      <c r="K43" s="9">
        <v>0</v>
      </c>
      <c r="L43" s="9">
        <f>F43*K43</f>
      </c>
      <c r="O43">
        <f>rekapitulace!H8</f>
      </c>
      <c r="P43">
        <f>ROUND(O43/100*H43,2)</f>
      </c>
    </row>
    <row r="44" ht="12.75">
      <c r="D44" s="14" t="s">
        <v>44</v>
      </c>
    </row>
    <row r="45" spans="1:16" ht="12.75">
      <c r="A45" s="7">
        <v>23</v>
      </c>
      <c r="B45" s="7" t="s">
        <v>67</v>
      </c>
      <c r="C45" s="7" t="s">
        <v>44</v>
      </c>
      <c r="D45" s="7" t="s">
        <v>68</v>
      </c>
      <c r="E45" s="7" t="s">
        <v>69</v>
      </c>
      <c r="F45" s="9">
        <v>0.507</v>
      </c>
      <c r="G45" s="13"/>
      <c r="H45" s="12">
        <f>ROUND((G45*F45),2)</f>
      </c>
      <c r="I45" s="9">
        <v>0</v>
      </c>
      <c r="J45" s="9">
        <f>F45*I45</f>
      </c>
      <c r="K45" s="9">
        <v>0</v>
      </c>
      <c r="L45" s="9">
        <f>F45*K45</f>
      </c>
      <c r="O45">
        <f>rekapitulace!H8</f>
      </c>
      <c r="P45">
        <f>ROUND(O45/100*H45,2)</f>
      </c>
    </row>
    <row r="46" ht="12.75">
      <c r="D46" s="14" t="s">
        <v>44</v>
      </c>
    </row>
    <row r="47" spans="1:16" ht="12.75" customHeight="1">
      <c r="A47" s="15"/>
      <c r="B47" s="15"/>
      <c r="C47" s="15" t="s">
        <v>66</v>
      </c>
      <c r="D47" s="15" t="s">
        <v>65</v>
      </c>
      <c r="E47" s="15"/>
      <c r="F47" s="15"/>
      <c r="G47" s="15"/>
      <c r="H47" s="15">
        <f>SUM(H41:H46)</f>
      </c>
      <c r="I47" s="15"/>
      <c r="J47" s="15"/>
      <c r="K47" s="15"/>
      <c r="L47" s="15"/>
      <c r="P47">
        <f>SUM(P41:P46)</f>
      </c>
    </row>
    <row r="49" spans="1:9" ht="12.75" customHeight="1">
      <c r="A49" s="8"/>
      <c r="B49" s="8"/>
      <c r="C49" s="8" t="s">
        <v>73</v>
      </c>
      <c r="D49" s="8" t="s">
        <v>72</v>
      </c>
      <c r="E49" s="8"/>
      <c r="F49" s="10"/>
      <c r="G49" s="8"/>
      <c r="H49" s="10"/>
      <c r="I49" s="10"/>
    </row>
    <row r="50" spans="1:16" ht="12.75">
      <c r="A50" s="7">
        <v>24</v>
      </c>
      <c r="B50" s="7" t="s">
        <v>74</v>
      </c>
      <c r="C50" s="7" t="s">
        <v>44</v>
      </c>
      <c r="D50" s="7" t="s">
        <v>75</v>
      </c>
      <c r="E50" s="7" t="s">
        <v>46</v>
      </c>
      <c r="F50" s="9">
        <v>379.62</v>
      </c>
      <c r="G50" s="13"/>
      <c r="H50" s="12">
        <f>ROUND((G50*F50),2)</f>
      </c>
      <c r="I50" s="9">
        <v>0.00016</v>
      </c>
      <c r="J50" s="9">
        <f>F50*I50</f>
      </c>
      <c r="K50" s="9">
        <v>0</v>
      </c>
      <c r="L50" s="9">
        <f>F50*K50</f>
      </c>
      <c r="O50">
        <f>rekapitulace!H8</f>
      </c>
      <c r="P50">
        <f>ROUND(O50/100*H50,2)</f>
      </c>
    </row>
    <row r="51" ht="12.75">
      <c r="D51" s="14" t="s">
        <v>44</v>
      </c>
    </row>
    <row r="52" spans="1:16" ht="12.75" customHeight="1">
      <c r="A52" s="15"/>
      <c r="B52" s="15"/>
      <c r="C52" s="15" t="s">
        <v>73</v>
      </c>
      <c r="D52" s="15" t="s">
        <v>72</v>
      </c>
      <c r="E52" s="15"/>
      <c r="F52" s="15"/>
      <c r="G52" s="15"/>
      <c r="H52" s="15">
        <f>SUM(H50:H51)</f>
      </c>
      <c r="I52" s="15"/>
      <c r="J52" s="15"/>
      <c r="K52" s="15"/>
      <c r="L52" s="15"/>
      <c r="P52">
        <f>SUM(P50:P51)</f>
      </c>
    </row>
    <row r="54" spans="1:9" ht="12.75" customHeight="1">
      <c r="A54" s="8"/>
      <c r="B54" s="8"/>
      <c r="C54" s="8" t="s">
        <v>77</v>
      </c>
      <c r="D54" s="8" t="s">
        <v>76</v>
      </c>
      <c r="E54" s="8"/>
      <c r="F54" s="10"/>
      <c r="G54" s="8"/>
      <c r="H54" s="10"/>
      <c r="I54" s="10"/>
    </row>
    <row r="55" spans="1:16" ht="12.75">
      <c r="A55" s="7">
        <v>7</v>
      </c>
      <c r="B55" s="7" t="s">
        <v>140</v>
      </c>
      <c r="C55" s="7" t="s">
        <v>44</v>
      </c>
      <c r="D55" s="7" t="s">
        <v>141</v>
      </c>
      <c r="E55" s="7" t="s">
        <v>46</v>
      </c>
      <c r="F55" s="9">
        <v>114</v>
      </c>
      <c r="G55" s="13"/>
      <c r="H55" s="12">
        <f>ROUND((G55*F55),2)</f>
      </c>
      <c r="I55" s="9">
        <v>0.00158</v>
      </c>
      <c r="J55" s="9">
        <f>F55*I55</f>
      </c>
      <c r="K55" s="9">
        <v>0</v>
      </c>
      <c r="L55" s="9">
        <f>F55*K55</f>
      </c>
      <c r="O55">
        <f>rekapitulace!H8</f>
      </c>
      <c r="P55">
        <f>ROUND(O55/100*H55,2)</f>
      </c>
    </row>
    <row r="56" ht="12.75">
      <c r="D56" s="14" t="s">
        <v>44</v>
      </c>
    </row>
    <row r="57" spans="1:16" ht="12.75" customHeight="1">
      <c r="A57" s="15"/>
      <c r="B57" s="15"/>
      <c r="C57" s="15" t="s">
        <v>77</v>
      </c>
      <c r="D57" s="15" t="s">
        <v>76</v>
      </c>
      <c r="E57" s="15"/>
      <c r="F57" s="15"/>
      <c r="G57" s="15"/>
      <c r="H57" s="15">
        <f>SUM(H55:H56)</f>
      </c>
      <c r="I57" s="15"/>
      <c r="J57" s="15"/>
      <c r="K57" s="15"/>
      <c r="L57" s="15"/>
      <c r="P57">
        <f>SUM(P55:P56)</f>
      </c>
    </row>
    <row r="59" spans="1:9" ht="12.75" customHeight="1">
      <c r="A59" s="8"/>
      <c r="B59" s="8"/>
      <c r="C59" s="8" t="s">
        <v>81</v>
      </c>
      <c r="D59" s="8" t="s">
        <v>80</v>
      </c>
      <c r="E59" s="8"/>
      <c r="F59" s="10"/>
      <c r="G59" s="8"/>
      <c r="H59" s="10"/>
      <c r="I59" s="10"/>
    </row>
    <row r="60" spans="1:16" ht="12.75">
      <c r="A60" s="7">
        <v>8</v>
      </c>
      <c r="B60" s="7" t="s">
        <v>82</v>
      </c>
      <c r="C60" s="7" t="s">
        <v>44</v>
      </c>
      <c r="D60" s="7" t="s">
        <v>83</v>
      </c>
      <c r="E60" s="7" t="s">
        <v>46</v>
      </c>
      <c r="F60" s="9">
        <v>570</v>
      </c>
      <c r="G60" s="13"/>
      <c r="H60" s="12">
        <f>ROUND((G60*F60),2)</f>
      </c>
      <c r="I60" s="9">
        <v>0</v>
      </c>
      <c r="J60" s="9">
        <f>F60*I60</f>
      </c>
      <c r="K60" s="9">
        <v>0</v>
      </c>
      <c r="L60" s="9">
        <f>F60*K60</f>
      </c>
      <c r="O60">
        <f>rekapitulace!H8</f>
      </c>
      <c r="P60">
        <f>ROUND(O60/100*H60,2)</f>
      </c>
    </row>
    <row r="61" ht="12.75">
      <c r="D61" s="14" t="s">
        <v>44</v>
      </c>
    </row>
    <row r="62" spans="1:16" ht="12.75" customHeight="1">
      <c r="A62" s="15"/>
      <c r="B62" s="15"/>
      <c r="C62" s="15" t="s">
        <v>81</v>
      </c>
      <c r="D62" s="15" t="s">
        <v>80</v>
      </c>
      <c r="E62" s="15"/>
      <c r="F62" s="15"/>
      <c r="G62" s="15"/>
      <c r="H62" s="15">
        <f>SUM(H60:H61)</f>
      </c>
      <c r="I62" s="15"/>
      <c r="J62" s="15"/>
      <c r="K62" s="15"/>
      <c r="L62" s="15"/>
      <c r="P62">
        <f>SUM(P60:P61)</f>
      </c>
    </row>
    <row r="64" spans="1:9" ht="12.75" customHeight="1">
      <c r="A64" s="8"/>
      <c r="B64" s="8"/>
      <c r="C64" s="8" t="s">
        <v>85</v>
      </c>
      <c r="D64" s="8" t="s">
        <v>84</v>
      </c>
      <c r="E64" s="8"/>
      <c r="F64" s="10"/>
      <c r="G64" s="8"/>
      <c r="H64" s="10"/>
      <c r="I64" s="10"/>
    </row>
    <row r="65" spans="1:16" ht="12.75">
      <c r="A65" s="7">
        <v>9</v>
      </c>
      <c r="B65" s="7" t="s">
        <v>142</v>
      </c>
      <c r="C65" s="7" t="s">
        <v>44</v>
      </c>
      <c r="D65" s="7" t="s">
        <v>143</v>
      </c>
      <c r="E65" s="7" t="s">
        <v>46</v>
      </c>
      <c r="F65" s="9">
        <v>273.6</v>
      </c>
      <c r="G65" s="13"/>
      <c r="H65" s="12">
        <f>ROUND((G65*F65),2)</f>
      </c>
      <c r="I65" s="9">
        <v>0.00082</v>
      </c>
      <c r="J65" s="9">
        <f>F65*I65</f>
      </c>
      <c r="K65" s="9">
        <v>0</v>
      </c>
      <c r="L65" s="9">
        <f>F65*K65</f>
      </c>
      <c r="O65">
        <f>rekapitulace!H8</f>
      </c>
      <c r="P65">
        <f>ROUND(O65/100*H65,2)</f>
      </c>
    </row>
    <row r="66" ht="12.75">
      <c r="D66" s="14" t="s">
        <v>44</v>
      </c>
    </row>
    <row r="67" spans="1:16" ht="12.75">
      <c r="A67" s="7">
        <v>10</v>
      </c>
      <c r="B67" s="7" t="s">
        <v>144</v>
      </c>
      <c r="C67" s="7" t="s">
        <v>44</v>
      </c>
      <c r="D67" s="7" t="s">
        <v>145</v>
      </c>
      <c r="E67" s="7" t="s">
        <v>60</v>
      </c>
      <c r="F67" s="9">
        <v>456</v>
      </c>
      <c r="G67" s="13"/>
      <c r="H67" s="12">
        <f>ROUND((G67*F67),2)</f>
      </c>
      <c r="I67" s="9">
        <v>0</v>
      </c>
      <c r="J67" s="9">
        <f>F67*I67</f>
      </c>
      <c r="K67" s="9">
        <v>0</v>
      </c>
      <c r="L67" s="9">
        <f>F67*K67</f>
      </c>
      <c r="O67">
        <f>rekapitulace!H8</f>
      </c>
      <c r="P67">
        <f>ROUND(O67/100*H67,2)</f>
      </c>
    </row>
    <row r="68" ht="12.75">
      <c r="D68" s="14" t="s">
        <v>44</v>
      </c>
    </row>
    <row r="69" spans="1:16" ht="12.75" customHeight="1">
      <c r="A69" s="15"/>
      <c r="B69" s="15"/>
      <c r="C69" s="15" t="s">
        <v>85</v>
      </c>
      <c r="D69" s="15" t="s">
        <v>84</v>
      </c>
      <c r="E69" s="15"/>
      <c r="F69" s="15"/>
      <c r="G69" s="15"/>
      <c r="H69" s="15">
        <f>SUM(H65:H68)</f>
      </c>
      <c r="I69" s="15"/>
      <c r="J69" s="15"/>
      <c r="K69" s="15"/>
      <c r="L69" s="15"/>
      <c r="P69">
        <f>SUM(P65:P68)</f>
      </c>
    </row>
    <row r="71" spans="1:9" ht="12.75" customHeight="1">
      <c r="A71" s="8"/>
      <c r="B71" s="8"/>
      <c r="C71" s="8" t="s">
        <v>91</v>
      </c>
      <c r="D71" s="8" t="s">
        <v>90</v>
      </c>
      <c r="E71" s="8"/>
      <c r="F71" s="10"/>
      <c r="G71" s="8"/>
      <c r="H71" s="10"/>
      <c r="I71" s="10"/>
    </row>
    <row r="72" spans="1:16" ht="12.75">
      <c r="A72" s="7">
        <v>11</v>
      </c>
      <c r="B72" s="7" t="s">
        <v>92</v>
      </c>
      <c r="C72" s="7" t="s">
        <v>44</v>
      </c>
      <c r="D72" s="7" t="s">
        <v>93</v>
      </c>
      <c r="E72" s="7" t="s">
        <v>46</v>
      </c>
      <c r="F72" s="9">
        <v>316.35</v>
      </c>
      <c r="G72" s="13"/>
      <c r="H72" s="12">
        <f>ROUND((G72*F72),2)</f>
      </c>
      <c r="I72" s="9">
        <v>0</v>
      </c>
      <c r="J72" s="9">
        <f>F72*I72</f>
      </c>
      <c r="K72" s="9">
        <v>0</v>
      </c>
      <c r="L72" s="9">
        <f>F72*K72</f>
      </c>
      <c r="O72">
        <f>rekapitulace!H8</f>
      </c>
      <c r="P72">
        <f>ROUND(O72/100*H72,2)</f>
      </c>
    </row>
    <row r="73" ht="89.25">
      <c r="D73" s="14" t="s">
        <v>146</v>
      </c>
    </row>
    <row r="74" ht="12.75">
      <c r="D74" s="14" t="s">
        <v>44</v>
      </c>
    </row>
    <row r="75" spans="1:16" ht="12.75">
      <c r="A75" s="7">
        <v>12</v>
      </c>
      <c r="B75" s="7" t="s">
        <v>94</v>
      </c>
      <c r="C75" s="7" t="s">
        <v>44</v>
      </c>
      <c r="D75" s="7" t="s">
        <v>95</v>
      </c>
      <c r="E75" s="7" t="s">
        <v>69</v>
      </c>
      <c r="F75" s="9">
        <v>19.922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76.5">
      <c r="D76" s="14" t="s">
        <v>147</v>
      </c>
    </row>
    <row r="77" ht="12.75">
      <c r="D77" s="14" t="s">
        <v>44</v>
      </c>
    </row>
    <row r="78" spans="1:16" ht="12.75">
      <c r="A78" s="7">
        <v>13</v>
      </c>
      <c r="B78" s="7" t="s">
        <v>96</v>
      </c>
      <c r="C78" s="7" t="s">
        <v>44</v>
      </c>
      <c r="D78" s="7" t="s">
        <v>97</v>
      </c>
      <c r="E78" s="7" t="s">
        <v>69</v>
      </c>
      <c r="F78" s="9">
        <v>19.922</v>
      </c>
      <c r="G78" s="13"/>
      <c r="H78" s="12">
        <f>ROUND((G78*F78),2)</f>
      </c>
      <c r="I78" s="9">
        <v>0</v>
      </c>
      <c r="J78" s="9">
        <f>F78*I78</f>
      </c>
      <c r="K78" s="9">
        <v>0</v>
      </c>
      <c r="L78" s="9">
        <f>F78*K78</f>
      </c>
      <c r="O78">
        <f>rekapitulace!H8</f>
      </c>
      <c r="P78">
        <f>ROUND(O78/100*H78,2)</f>
      </c>
    </row>
    <row r="79" ht="12.75">
      <c r="D79" s="14" t="s">
        <v>44</v>
      </c>
    </row>
    <row r="80" spans="1:16" ht="12.75">
      <c r="A80" s="7">
        <v>14</v>
      </c>
      <c r="B80" s="7" t="s">
        <v>98</v>
      </c>
      <c r="C80" s="7" t="s">
        <v>44</v>
      </c>
      <c r="D80" s="7" t="s">
        <v>99</v>
      </c>
      <c r="E80" s="7" t="s">
        <v>69</v>
      </c>
      <c r="F80" s="9">
        <v>179.294</v>
      </c>
      <c r="G80" s="13"/>
      <c r="H80" s="12">
        <f>ROUND((G80*F80),2)</f>
      </c>
      <c r="I80" s="9">
        <v>0</v>
      </c>
      <c r="J80" s="9">
        <f>F80*I80</f>
      </c>
      <c r="K80" s="9">
        <v>0</v>
      </c>
      <c r="L80" s="9">
        <f>F80*K80</f>
      </c>
      <c r="O80">
        <f>rekapitulace!H8</f>
      </c>
      <c r="P80">
        <f>ROUND(O80/100*H80,2)</f>
      </c>
    </row>
    <row r="81" ht="12.75">
      <c r="D81" s="14" t="s">
        <v>44</v>
      </c>
    </row>
    <row r="82" spans="1:16" ht="12.75">
      <c r="A82" s="7">
        <v>15</v>
      </c>
      <c r="B82" s="7" t="s">
        <v>100</v>
      </c>
      <c r="C82" s="7" t="s">
        <v>44</v>
      </c>
      <c r="D82" s="7" t="s">
        <v>101</v>
      </c>
      <c r="E82" s="7" t="s">
        <v>69</v>
      </c>
      <c r="F82" s="9">
        <v>19.922</v>
      </c>
      <c r="G82" s="13"/>
      <c r="H82" s="12">
        <f>ROUND((G82*F82),2)</f>
      </c>
      <c r="I82" s="9">
        <v>0</v>
      </c>
      <c r="J82" s="9">
        <f>F82*I82</f>
      </c>
      <c r="K82" s="9">
        <v>0</v>
      </c>
      <c r="L82" s="9">
        <f>F82*K82</f>
      </c>
      <c r="O82">
        <f>rekapitulace!H8</f>
      </c>
      <c r="P82">
        <f>ROUND(O82/100*H82,2)</f>
      </c>
    </row>
    <row r="83" ht="12.75">
      <c r="D83" s="14" t="s">
        <v>44</v>
      </c>
    </row>
    <row r="84" spans="1:16" ht="12.75">
      <c r="A84" s="7">
        <v>16</v>
      </c>
      <c r="B84" s="7" t="s">
        <v>102</v>
      </c>
      <c r="C84" s="7" t="s">
        <v>44</v>
      </c>
      <c r="D84" s="7" t="s">
        <v>103</v>
      </c>
      <c r="E84" s="7" t="s">
        <v>69</v>
      </c>
      <c r="F84" s="9">
        <v>99.608</v>
      </c>
      <c r="G84" s="13"/>
      <c r="H84" s="12">
        <f>ROUND((G84*F84),2)</f>
      </c>
      <c r="I84" s="9">
        <v>0</v>
      </c>
      <c r="J84" s="9">
        <f>F84*I84</f>
      </c>
      <c r="K84" s="9">
        <v>0</v>
      </c>
      <c r="L84" s="9">
        <f>F84*K84</f>
      </c>
      <c r="O84">
        <f>rekapitulace!H8</f>
      </c>
      <c r="P84">
        <f>ROUND(O84/100*H84,2)</f>
      </c>
    </row>
    <row r="85" ht="12.75">
      <c r="D85" s="14" t="s">
        <v>44</v>
      </c>
    </row>
    <row r="86" spans="1:16" ht="12.75">
      <c r="A86" s="7">
        <v>17</v>
      </c>
      <c r="B86" s="7" t="s">
        <v>104</v>
      </c>
      <c r="C86" s="7" t="s">
        <v>44</v>
      </c>
      <c r="D86" s="7" t="s">
        <v>105</v>
      </c>
      <c r="E86" s="7" t="s">
        <v>69</v>
      </c>
      <c r="F86" s="9">
        <v>19.922</v>
      </c>
      <c r="G86" s="13"/>
      <c r="H86" s="12">
        <f>ROUND((G86*F86),2)</f>
      </c>
      <c r="I86" s="9">
        <v>0</v>
      </c>
      <c r="J86" s="9">
        <f>F86*I86</f>
      </c>
      <c r="K86" s="9">
        <v>0</v>
      </c>
      <c r="L86" s="9">
        <f>F86*K86</f>
      </c>
      <c r="O86">
        <f>rekapitulace!H8</f>
      </c>
      <c r="P86">
        <f>ROUND(O86/100*H86,2)</f>
      </c>
    </row>
    <row r="87" ht="12.75">
      <c r="D87" s="14" t="s">
        <v>44</v>
      </c>
    </row>
    <row r="88" spans="1:16" ht="12.75" customHeight="1">
      <c r="A88" s="15"/>
      <c r="B88" s="15"/>
      <c r="C88" s="15" t="s">
        <v>91</v>
      </c>
      <c r="D88" s="15" t="s">
        <v>90</v>
      </c>
      <c r="E88" s="15"/>
      <c r="F88" s="15"/>
      <c r="G88" s="15"/>
      <c r="H88" s="15">
        <f>SUM(H72:H87)</f>
      </c>
      <c r="I88" s="15"/>
      <c r="J88" s="15"/>
      <c r="K88" s="15"/>
      <c r="L88" s="15"/>
      <c r="P88">
        <f>SUM(P72:P87)</f>
      </c>
    </row>
    <row r="90" spans="1:9" ht="12.75" customHeight="1">
      <c r="A90" s="8"/>
      <c r="B90" s="8"/>
      <c r="C90" s="8" t="s">
        <v>107</v>
      </c>
      <c r="D90" s="8" t="s">
        <v>106</v>
      </c>
      <c r="E90" s="8"/>
      <c r="F90" s="10"/>
      <c r="G90" s="8"/>
      <c r="H90" s="10"/>
      <c r="I90" s="10"/>
    </row>
    <row r="91" spans="1:16" ht="12.75">
      <c r="A91" s="7">
        <v>18</v>
      </c>
      <c r="B91" s="7" t="s">
        <v>108</v>
      </c>
      <c r="C91" s="7" t="s">
        <v>44</v>
      </c>
      <c r="D91" s="7" t="s">
        <v>109</v>
      </c>
      <c r="E91" s="7" t="s">
        <v>69</v>
      </c>
      <c r="F91" s="9">
        <v>26.773</v>
      </c>
      <c r="G91" s="13"/>
      <c r="H91" s="12">
        <f>ROUND((G91*F91),2)</f>
      </c>
      <c r="I91" s="9">
        <v>0</v>
      </c>
      <c r="J91" s="9">
        <f>F91*I91</f>
      </c>
      <c r="K91" s="9">
        <v>0</v>
      </c>
      <c r="L91" s="9">
        <f>F91*K91</f>
      </c>
      <c r="O91">
        <f>rekapitulace!H8</f>
      </c>
      <c r="P91">
        <f>ROUND(O91/100*H91,2)</f>
      </c>
    </row>
    <row r="92" ht="76.5">
      <c r="D92" s="14" t="s">
        <v>148</v>
      </c>
    </row>
    <row r="93" ht="12.75">
      <c r="D93" s="14" t="s">
        <v>44</v>
      </c>
    </row>
    <row r="94" spans="1:16" ht="12.75" customHeight="1">
      <c r="A94" s="15"/>
      <c r="B94" s="15"/>
      <c r="C94" s="15" t="s">
        <v>107</v>
      </c>
      <c r="D94" s="15" t="s">
        <v>106</v>
      </c>
      <c r="E94" s="15"/>
      <c r="F94" s="15"/>
      <c r="G94" s="15"/>
      <c r="H94" s="15">
        <f>SUM(H91:H93)</f>
      </c>
      <c r="I94" s="15"/>
      <c r="J94" s="15"/>
      <c r="K94" s="15"/>
      <c r="L94" s="15"/>
      <c r="P94">
        <f>SUM(P91:P93)</f>
      </c>
    </row>
    <row r="96" spans="1:16" ht="12.75" customHeight="1">
      <c r="A96" s="15"/>
      <c r="B96" s="15"/>
      <c r="C96" s="15"/>
      <c r="D96" s="15" t="s">
        <v>110</v>
      </c>
      <c r="E96" s="15"/>
      <c r="F96" s="15"/>
      <c r="G96" s="15"/>
      <c r="H96" s="15">
        <f>+H19+H24+H31+H38+H47+H52+H57+H62+H69+H88+H94</f>
      </c>
      <c r="I96" s="15"/>
      <c r="J96" s="15"/>
      <c r="K96" s="15"/>
      <c r="L96" s="15"/>
      <c r="P96">
        <f>+P19+P24+P31+P38+P47+P52+P57+P62+P69+P88+P94</f>
      </c>
    </row>
    <row r="98" spans="1:12" ht="12.75" customHeight="1">
      <c r="A98" s="15" t="s">
        <v>111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2.75" customHeight="1">
      <c r="A99" s="15"/>
      <c r="B99" s="15"/>
      <c r="C99" s="15"/>
      <c r="D99" s="15" t="s">
        <v>112</v>
      </c>
      <c r="E99" s="15"/>
      <c r="F99" s="15"/>
      <c r="G99" s="15"/>
      <c r="H99" s="15"/>
      <c r="I99" s="15"/>
      <c r="J99" s="15"/>
      <c r="K99" s="15"/>
      <c r="L99" s="15"/>
    </row>
    <row r="100" spans="1:16" ht="12.75" customHeight="1">
      <c r="A100" s="15"/>
      <c r="B100" s="15"/>
      <c r="C100" s="15"/>
      <c r="D100" s="15" t="s">
        <v>113</v>
      </c>
      <c r="E100" s="15"/>
      <c r="F100" s="15"/>
      <c r="G100" s="15"/>
      <c r="H100" s="15">
        <v>0</v>
      </c>
      <c r="I100" s="15"/>
      <c r="J100" s="15"/>
      <c r="K100" s="15"/>
      <c r="L100" s="15"/>
      <c r="P100">
        <v>0</v>
      </c>
    </row>
    <row r="101" spans="1:12" ht="12.75" customHeight="1">
      <c r="A101" s="15"/>
      <c r="B101" s="15"/>
      <c r="C101" s="15"/>
      <c r="D101" s="15" t="s">
        <v>114</v>
      </c>
      <c r="E101" s="15"/>
      <c r="F101" s="15"/>
      <c r="G101" s="15"/>
      <c r="H101" s="15"/>
      <c r="I101" s="15"/>
      <c r="J101" s="15"/>
      <c r="K101" s="15"/>
      <c r="L101" s="15"/>
    </row>
    <row r="102" spans="1:16" ht="12.75" customHeight="1">
      <c r="A102" s="15"/>
      <c r="B102" s="15"/>
      <c r="C102" s="15"/>
      <c r="D102" s="15" t="s">
        <v>115</v>
      </c>
      <c r="E102" s="15"/>
      <c r="F102" s="15"/>
      <c r="G102" s="15"/>
      <c r="H102" s="15">
        <v>0</v>
      </c>
      <c r="I102" s="15"/>
      <c r="J102" s="15"/>
      <c r="K102" s="15"/>
      <c r="L102" s="15"/>
      <c r="P102">
        <v>0</v>
      </c>
    </row>
    <row r="103" spans="1:16" ht="12.75" customHeight="1">
      <c r="A103" s="15"/>
      <c r="B103" s="15"/>
      <c r="C103" s="15"/>
      <c r="D103" s="15" t="s">
        <v>116</v>
      </c>
      <c r="E103" s="15"/>
      <c r="F103" s="15"/>
      <c r="G103" s="15"/>
      <c r="H103" s="15">
        <f>H100+H102</f>
      </c>
      <c r="I103" s="15"/>
      <c r="J103" s="15"/>
      <c r="K103" s="15"/>
      <c r="L103" s="15"/>
      <c r="P103">
        <f>P100+P102</f>
      </c>
    </row>
    <row r="105" spans="1:16" ht="12.75" customHeight="1">
      <c r="A105" s="15"/>
      <c r="B105" s="15"/>
      <c r="C105" s="15"/>
      <c r="D105" s="15" t="s">
        <v>116</v>
      </c>
      <c r="E105" s="15"/>
      <c r="F105" s="15"/>
      <c r="G105" s="15"/>
      <c r="H105" s="15">
        <f>H96+H103</f>
      </c>
      <c r="I105" s="15"/>
      <c r="J105" s="15"/>
      <c r="K105" s="15"/>
      <c r="L105" s="15"/>
      <c r="P105">
        <f>P96+P103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149</v>
      </c>
      <c r="D5" s="5" t="s">
        <v>149</v>
      </c>
      <c r="E5" s="5"/>
    </row>
    <row r="6" spans="1:5" ht="12.75" customHeight="1">
      <c r="A6" t="s">
        <v>17</v>
      </c>
      <c r="C6" s="5" t="s">
        <v>149</v>
      </c>
      <c r="D6" s="5" t="s">
        <v>149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27.15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76.5">
      <c r="D13" s="14" t="s">
        <v>150</v>
      </c>
    </row>
    <row r="14" ht="12.75">
      <c r="D14" s="14" t="s">
        <v>44</v>
      </c>
    </row>
    <row r="15" spans="1:16" ht="12.75">
      <c r="A15" s="7">
        <v>2</v>
      </c>
      <c r="B15" s="7" t="s">
        <v>47</v>
      </c>
      <c r="C15" s="7" t="s">
        <v>44</v>
      </c>
      <c r="D15" s="7" t="s">
        <v>48</v>
      </c>
      <c r="E15" s="7" t="s">
        <v>49</v>
      </c>
      <c r="F15" s="9">
        <v>43</v>
      </c>
      <c r="G15" s="13"/>
      <c r="H15" s="12">
        <f>ROUND((G15*F15),2)</f>
      </c>
      <c r="I15" s="9">
        <v>0.00431</v>
      </c>
      <c r="J15" s="9">
        <f>F15*I15</f>
      </c>
      <c r="K15" s="9">
        <v>0</v>
      </c>
      <c r="L15" s="9">
        <f>F15*K15</f>
      </c>
      <c r="O15">
        <f>rekapitulace!H8</f>
      </c>
      <c r="P15">
        <f>ROUND(O15/100*H15,2)</f>
      </c>
    </row>
    <row r="16" ht="12.75">
      <c r="D16" s="14" t="s">
        <v>44</v>
      </c>
    </row>
    <row r="17" spans="1:16" ht="12.75">
      <c r="A17" s="7">
        <v>3</v>
      </c>
      <c r="B17" s="7" t="s">
        <v>50</v>
      </c>
      <c r="C17" s="7" t="s">
        <v>44</v>
      </c>
      <c r="D17" s="7" t="s">
        <v>51</v>
      </c>
      <c r="E17" s="7" t="s">
        <v>46</v>
      </c>
      <c r="F17" s="9">
        <v>21.313</v>
      </c>
      <c r="G17" s="13"/>
      <c r="H17" s="12">
        <f>ROUND((G17*F17),2)</f>
      </c>
      <c r="I17" s="9">
        <v>4E-05</v>
      </c>
      <c r="J17" s="9">
        <f>F17*I17</f>
      </c>
      <c r="K17" s="9">
        <v>0</v>
      </c>
      <c r="L17" s="9">
        <f>F17*K17</f>
      </c>
      <c r="O17">
        <f>rekapitulace!H8</f>
      </c>
      <c r="P17">
        <f>ROUND(O17/100*H17,2)</f>
      </c>
    </row>
    <row r="18" ht="12.75">
      <c r="D18" s="14" t="s">
        <v>44</v>
      </c>
    </row>
    <row r="19" spans="1:16" ht="12.75" customHeight="1">
      <c r="A19" s="15"/>
      <c r="B19" s="15"/>
      <c r="C19" s="15" t="s">
        <v>42</v>
      </c>
      <c r="D19" s="15" t="s">
        <v>41</v>
      </c>
      <c r="E19" s="15"/>
      <c r="F19" s="15"/>
      <c r="G19" s="15"/>
      <c r="H19" s="15">
        <f>SUM(H12:H18)</f>
      </c>
      <c r="I19" s="15"/>
      <c r="J19" s="15"/>
      <c r="K19" s="15"/>
      <c r="L19" s="15"/>
      <c r="P19">
        <f>SUM(P12:P18)</f>
      </c>
    </row>
    <row r="21" spans="1:9" ht="12.75" customHeight="1">
      <c r="A21" s="8"/>
      <c r="B21" s="8"/>
      <c r="C21" s="8" t="s">
        <v>53</v>
      </c>
      <c r="D21" s="8" t="s">
        <v>52</v>
      </c>
      <c r="E21" s="8"/>
      <c r="F21" s="10"/>
      <c r="G21" s="8"/>
      <c r="H21" s="10"/>
      <c r="I21" s="10"/>
    </row>
    <row r="22" spans="1:16" ht="12.75">
      <c r="A22" s="7">
        <v>4</v>
      </c>
      <c r="B22" s="7" t="s">
        <v>54</v>
      </c>
      <c r="C22" s="7" t="s">
        <v>44</v>
      </c>
      <c r="D22" s="7" t="s">
        <v>55</v>
      </c>
      <c r="E22" s="7" t="s">
        <v>46</v>
      </c>
      <c r="F22" s="9">
        <v>8.813</v>
      </c>
      <c r="G22" s="13"/>
      <c r="H22" s="12">
        <f>ROUND((G22*F22),2)</f>
      </c>
      <c r="I22" s="9">
        <v>0.04817</v>
      </c>
      <c r="J22" s="9">
        <f>F22*I22</f>
      </c>
      <c r="K22" s="9">
        <v>0</v>
      </c>
      <c r="L22" s="9">
        <f>F22*K22</f>
      </c>
      <c r="O22">
        <f>rekapitulace!H8</f>
      </c>
      <c r="P22">
        <f>ROUND(O22/100*H22,2)</f>
      </c>
    </row>
    <row r="23" ht="12.75">
      <c r="D23" s="14" t="s">
        <v>44</v>
      </c>
    </row>
    <row r="24" spans="1:16" ht="12.75" customHeight="1">
      <c r="A24" s="15"/>
      <c r="B24" s="15"/>
      <c r="C24" s="15" t="s">
        <v>53</v>
      </c>
      <c r="D24" s="15" t="s">
        <v>52</v>
      </c>
      <c r="E24" s="15"/>
      <c r="F24" s="15"/>
      <c r="G24" s="15"/>
      <c r="H24" s="15">
        <f>SUM(H22:H23)</f>
      </c>
      <c r="I24" s="15"/>
      <c r="J24" s="15"/>
      <c r="K24" s="15"/>
      <c r="L24" s="15"/>
      <c r="P24">
        <f>SUM(P22:P23)</f>
      </c>
    </row>
    <row r="26" spans="1:9" ht="12.75" customHeight="1">
      <c r="A26" s="8"/>
      <c r="B26" s="8"/>
      <c r="C26" s="8" t="s">
        <v>57</v>
      </c>
      <c r="D26" s="8" t="s">
        <v>56</v>
      </c>
      <c r="E26" s="8"/>
      <c r="F26" s="10"/>
      <c r="G26" s="8"/>
      <c r="H26" s="10"/>
      <c r="I26" s="10"/>
    </row>
    <row r="27" spans="1:16" ht="12.75">
      <c r="A27" s="7">
        <v>5</v>
      </c>
      <c r="B27" s="7" t="s">
        <v>125</v>
      </c>
      <c r="C27" s="7" t="s">
        <v>44</v>
      </c>
      <c r="D27" s="7" t="s">
        <v>126</v>
      </c>
      <c r="E27" s="7" t="s">
        <v>60</v>
      </c>
      <c r="F27" s="9">
        <v>5</v>
      </c>
      <c r="G27" s="13"/>
      <c r="H27" s="12">
        <f>ROUND((G27*F27),2)</f>
      </c>
      <c r="I27" s="9">
        <v>0.0907</v>
      </c>
      <c r="J27" s="9">
        <f>F27*I27</f>
      </c>
      <c r="K27" s="9">
        <v>0</v>
      </c>
      <c r="L27" s="9">
        <f>F27*K27</f>
      </c>
      <c r="O27">
        <f>rekapitulace!H8</f>
      </c>
      <c r="P27">
        <f>ROUND(O27/100*H27,2)</f>
      </c>
    </row>
    <row r="28" ht="12.75">
      <c r="D28" s="14" t="s">
        <v>44</v>
      </c>
    </row>
    <row r="29" spans="1:16" ht="12.75">
      <c r="A29" s="7">
        <v>6</v>
      </c>
      <c r="B29" s="7" t="s">
        <v>151</v>
      </c>
      <c r="C29" s="7" t="s">
        <v>44</v>
      </c>
      <c r="D29" s="7" t="s">
        <v>152</v>
      </c>
      <c r="E29" s="7" t="s">
        <v>63</v>
      </c>
      <c r="F29" s="9">
        <v>5</v>
      </c>
      <c r="G29" s="13"/>
      <c r="H29" s="12">
        <f>ROUND((G29*F29),2)</f>
      </c>
      <c r="I29" s="9">
        <v>0</v>
      </c>
      <c r="J29" s="9">
        <f>F29*I29</f>
      </c>
      <c r="K29" s="9">
        <v>0</v>
      </c>
      <c r="L29" s="9">
        <f>F29*K29</f>
      </c>
      <c r="O29">
        <f>rekapitulace!H8</f>
      </c>
      <c r="P29">
        <f>ROUND(O29/100*H29,2)</f>
      </c>
    </row>
    <row r="30" ht="409.5">
      <c r="D30" s="14" t="s">
        <v>129</v>
      </c>
    </row>
    <row r="31" spans="1:16" ht="12.75" customHeight="1">
      <c r="A31" s="15"/>
      <c r="B31" s="15"/>
      <c r="C31" s="15" t="s">
        <v>57</v>
      </c>
      <c r="D31" s="15" t="s">
        <v>56</v>
      </c>
      <c r="E31" s="15"/>
      <c r="F31" s="15"/>
      <c r="G31" s="15"/>
      <c r="H31" s="15">
        <f>SUM(H27:H30)</f>
      </c>
      <c r="I31" s="15"/>
      <c r="J31" s="15"/>
      <c r="K31" s="15"/>
      <c r="L31" s="15"/>
      <c r="P31">
        <f>SUM(P27:P30)</f>
      </c>
    </row>
    <row r="33" spans="1:9" ht="12.75" customHeight="1">
      <c r="A33" s="8"/>
      <c r="B33" s="8"/>
      <c r="C33" s="8" t="s">
        <v>131</v>
      </c>
      <c r="D33" s="8" t="s">
        <v>130</v>
      </c>
      <c r="E33" s="8"/>
      <c r="F33" s="10"/>
      <c r="G33" s="8"/>
      <c r="H33" s="10"/>
      <c r="I33" s="10"/>
    </row>
    <row r="34" spans="1:16" ht="12.75">
      <c r="A34" s="7">
        <v>19</v>
      </c>
      <c r="B34" s="7" t="s">
        <v>132</v>
      </c>
      <c r="C34" s="7" t="s">
        <v>44</v>
      </c>
      <c r="D34" s="7" t="s">
        <v>133</v>
      </c>
      <c r="E34" s="7" t="s">
        <v>49</v>
      </c>
      <c r="F34" s="9">
        <v>7.75</v>
      </c>
      <c r="G34" s="13"/>
      <c r="H34" s="12">
        <f>ROUND((G34*F34),2)</f>
      </c>
      <c r="I34" s="9">
        <v>0.00226</v>
      </c>
      <c r="J34" s="9">
        <f>F34*I34</f>
      </c>
      <c r="K34" s="9">
        <v>0</v>
      </c>
      <c r="L34" s="9">
        <f>F34*K34</f>
      </c>
      <c r="O34">
        <f>rekapitulace!H8</f>
      </c>
      <c r="P34">
        <f>ROUND(O34/100*H34,2)</f>
      </c>
    </row>
    <row r="35" ht="12.75">
      <c r="D35" s="14" t="s">
        <v>44</v>
      </c>
    </row>
    <row r="36" spans="1:16" ht="12.75">
      <c r="A36" s="7">
        <v>20</v>
      </c>
      <c r="B36" s="7" t="s">
        <v>134</v>
      </c>
      <c r="C36" s="7" t="s">
        <v>44</v>
      </c>
      <c r="D36" s="7" t="s">
        <v>135</v>
      </c>
      <c r="E36" s="7" t="s">
        <v>69</v>
      </c>
      <c r="F36" s="9">
        <v>0.018</v>
      </c>
      <c r="G36" s="13"/>
      <c r="H36" s="12">
        <f>ROUND((G36*F36),2)</f>
      </c>
      <c r="I36" s="9">
        <v>0</v>
      </c>
      <c r="J36" s="9">
        <f>F36*I36</f>
      </c>
      <c r="K36" s="9">
        <v>0</v>
      </c>
      <c r="L36" s="9">
        <f>F36*K36</f>
      </c>
      <c r="O36">
        <f>rekapitulace!H8</f>
      </c>
      <c r="P36">
        <f>ROUND(O36/100*H36,2)</f>
      </c>
    </row>
    <row r="37" ht="12.75">
      <c r="D37" s="14" t="s">
        <v>44</v>
      </c>
    </row>
    <row r="38" spans="1:16" ht="12.75" customHeight="1">
      <c r="A38" s="15"/>
      <c r="B38" s="15"/>
      <c r="C38" s="15" t="s">
        <v>131</v>
      </c>
      <c r="D38" s="15" t="s">
        <v>130</v>
      </c>
      <c r="E38" s="15"/>
      <c r="F38" s="15"/>
      <c r="G38" s="15"/>
      <c r="H38" s="15">
        <f>SUM(H34:H37)</f>
      </c>
      <c r="I38" s="15"/>
      <c r="J38" s="15"/>
      <c r="K38" s="15"/>
      <c r="L38" s="15"/>
      <c r="P38">
        <f>SUM(P34:P37)</f>
      </c>
    </row>
    <row r="40" spans="1:9" ht="12.75" customHeight="1">
      <c r="A40" s="8"/>
      <c r="B40" s="8"/>
      <c r="C40" s="8" t="s">
        <v>66</v>
      </c>
      <c r="D40" s="8" t="s">
        <v>65</v>
      </c>
      <c r="E40" s="8"/>
      <c r="F40" s="10"/>
      <c r="G40" s="8"/>
      <c r="H40" s="10"/>
      <c r="I40" s="10"/>
    </row>
    <row r="41" spans="1:16" ht="12.75">
      <c r="A41" s="7">
        <v>21</v>
      </c>
      <c r="B41" s="7" t="s">
        <v>136</v>
      </c>
      <c r="C41" s="7" t="s">
        <v>44</v>
      </c>
      <c r="D41" s="7" t="s">
        <v>137</v>
      </c>
      <c r="E41" s="7" t="s">
        <v>46</v>
      </c>
      <c r="F41" s="9">
        <v>2.325</v>
      </c>
      <c r="G41" s="13"/>
      <c r="H41" s="12">
        <f>ROUND((G41*F41),2)</f>
      </c>
      <c r="I41" s="9">
        <v>0</v>
      </c>
      <c r="J41" s="9">
        <f>F41*I41</f>
      </c>
      <c r="K41" s="9">
        <v>0</v>
      </c>
      <c r="L41" s="9">
        <f>F41*K41</f>
      </c>
      <c r="O41">
        <f>rekapitulace!H8</f>
      </c>
      <c r="P41">
        <f>ROUND(O41/100*H41,2)</f>
      </c>
    </row>
    <row r="42" ht="12.75">
      <c r="D42" s="14" t="s">
        <v>44</v>
      </c>
    </row>
    <row r="43" spans="1:16" ht="12.75">
      <c r="A43" s="7">
        <v>22</v>
      </c>
      <c r="B43" s="7" t="s">
        <v>138</v>
      </c>
      <c r="C43" s="7" t="s">
        <v>44</v>
      </c>
      <c r="D43" s="7" t="s">
        <v>139</v>
      </c>
      <c r="E43" s="7" t="s">
        <v>49</v>
      </c>
      <c r="F43" s="9">
        <v>7.75</v>
      </c>
      <c r="G43" s="13"/>
      <c r="H43" s="12">
        <f>ROUND((G43*F43),2)</f>
      </c>
      <c r="I43" s="9">
        <v>0.00506</v>
      </c>
      <c r="J43" s="9">
        <f>F43*I43</f>
      </c>
      <c r="K43" s="9">
        <v>0</v>
      </c>
      <c r="L43" s="9">
        <f>F43*K43</f>
      </c>
      <c r="O43">
        <f>rekapitulace!H8</f>
      </c>
      <c r="P43">
        <f>ROUND(O43/100*H43,2)</f>
      </c>
    </row>
    <row r="44" ht="12.75">
      <c r="D44" s="14" t="s">
        <v>44</v>
      </c>
    </row>
    <row r="45" spans="1:16" ht="12.75">
      <c r="A45" s="7">
        <v>23</v>
      </c>
      <c r="B45" s="7" t="s">
        <v>67</v>
      </c>
      <c r="C45" s="7" t="s">
        <v>44</v>
      </c>
      <c r="D45" s="7" t="s">
        <v>68</v>
      </c>
      <c r="E45" s="7" t="s">
        <v>69</v>
      </c>
      <c r="F45" s="9">
        <v>0.045</v>
      </c>
      <c r="G45" s="13"/>
      <c r="H45" s="12">
        <f>ROUND((G45*F45),2)</f>
      </c>
      <c r="I45" s="9">
        <v>0</v>
      </c>
      <c r="J45" s="9">
        <f>F45*I45</f>
      </c>
      <c r="K45" s="9">
        <v>0</v>
      </c>
      <c r="L45" s="9">
        <f>F45*K45</f>
      </c>
      <c r="O45">
        <f>rekapitulace!H8</f>
      </c>
      <c r="P45">
        <f>ROUND(O45/100*H45,2)</f>
      </c>
    </row>
    <row r="46" ht="12.75">
      <c r="D46" s="14" t="s">
        <v>44</v>
      </c>
    </row>
    <row r="47" spans="1:16" ht="12.75" customHeight="1">
      <c r="A47" s="15"/>
      <c r="B47" s="15"/>
      <c r="C47" s="15" t="s">
        <v>66</v>
      </c>
      <c r="D47" s="15" t="s">
        <v>65</v>
      </c>
      <c r="E47" s="15"/>
      <c r="F47" s="15"/>
      <c r="G47" s="15"/>
      <c r="H47" s="15">
        <f>SUM(H41:H46)</f>
      </c>
      <c r="I47" s="15"/>
      <c r="J47" s="15"/>
      <c r="K47" s="15"/>
      <c r="L47" s="15"/>
      <c r="P47">
        <f>SUM(P41:P46)</f>
      </c>
    </row>
    <row r="49" spans="1:9" ht="12.75" customHeight="1">
      <c r="A49" s="8"/>
      <c r="B49" s="8"/>
      <c r="C49" s="8" t="s">
        <v>73</v>
      </c>
      <c r="D49" s="8" t="s">
        <v>72</v>
      </c>
      <c r="E49" s="8"/>
      <c r="F49" s="10"/>
      <c r="G49" s="8"/>
      <c r="H49" s="10"/>
      <c r="I49" s="10"/>
    </row>
    <row r="50" spans="1:16" ht="12.75">
      <c r="A50" s="7">
        <v>24</v>
      </c>
      <c r="B50" s="7" t="s">
        <v>74</v>
      </c>
      <c r="C50" s="7" t="s">
        <v>44</v>
      </c>
      <c r="D50" s="7" t="s">
        <v>75</v>
      </c>
      <c r="E50" s="7" t="s">
        <v>46</v>
      </c>
      <c r="F50" s="9">
        <v>32.58</v>
      </c>
      <c r="G50" s="13"/>
      <c r="H50" s="12">
        <f>ROUND((G50*F50),2)</f>
      </c>
      <c r="I50" s="9">
        <v>0.00016</v>
      </c>
      <c r="J50" s="9">
        <f>F50*I50</f>
      </c>
      <c r="K50" s="9">
        <v>0</v>
      </c>
      <c r="L50" s="9">
        <f>F50*K50</f>
      </c>
      <c r="O50">
        <f>rekapitulace!H8</f>
      </c>
      <c r="P50">
        <f>ROUND(O50/100*H50,2)</f>
      </c>
    </row>
    <row r="51" ht="12.75">
      <c r="D51" s="14" t="s">
        <v>44</v>
      </c>
    </row>
    <row r="52" spans="1:16" ht="12.75" customHeight="1">
      <c r="A52" s="15"/>
      <c r="B52" s="15"/>
      <c r="C52" s="15" t="s">
        <v>73</v>
      </c>
      <c r="D52" s="15" t="s">
        <v>72</v>
      </c>
      <c r="E52" s="15"/>
      <c r="F52" s="15"/>
      <c r="G52" s="15"/>
      <c r="H52" s="15">
        <f>SUM(H50:H51)</f>
      </c>
      <c r="I52" s="15"/>
      <c r="J52" s="15"/>
      <c r="K52" s="15"/>
      <c r="L52" s="15"/>
      <c r="P52">
        <f>SUM(P50:P51)</f>
      </c>
    </row>
    <row r="54" spans="1:9" ht="12.75" customHeight="1">
      <c r="A54" s="8"/>
      <c r="B54" s="8"/>
      <c r="C54" s="8" t="s">
        <v>77</v>
      </c>
      <c r="D54" s="8" t="s">
        <v>76</v>
      </c>
      <c r="E54" s="8"/>
      <c r="F54" s="10"/>
      <c r="G54" s="8"/>
      <c r="H54" s="10"/>
      <c r="I54" s="10"/>
    </row>
    <row r="55" spans="1:16" ht="12.75">
      <c r="A55" s="7">
        <v>7</v>
      </c>
      <c r="B55" s="7" t="s">
        <v>140</v>
      </c>
      <c r="C55" s="7" t="s">
        <v>44</v>
      </c>
      <c r="D55" s="7" t="s">
        <v>141</v>
      </c>
      <c r="E55" s="7" t="s">
        <v>46</v>
      </c>
      <c r="F55" s="9">
        <v>10</v>
      </c>
      <c r="G55" s="13"/>
      <c r="H55" s="12">
        <f>ROUND((G55*F55),2)</f>
      </c>
      <c r="I55" s="9">
        <v>0.00158</v>
      </c>
      <c r="J55" s="9">
        <f>F55*I55</f>
      </c>
      <c r="K55" s="9">
        <v>0</v>
      </c>
      <c r="L55" s="9">
        <f>F55*K55</f>
      </c>
      <c r="O55">
        <f>rekapitulace!H8</f>
      </c>
      <c r="P55">
        <f>ROUND(O55/100*H55,2)</f>
      </c>
    </row>
    <row r="56" ht="12.75">
      <c r="D56" s="14" t="s">
        <v>44</v>
      </c>
    </row>
    <row r="57" spans="1:16" ht="12.75" customHeight="1">
      <c r="A57" s="15"/>
      <c r="B57" s="15"/>
      <c r="C57" s="15" t="s">
        <v>77</v>
      </c>
      <c r="D57" s="15" t="s">
        <v>76</v>
      </c>
      <c r="E57" s="15"/>
      <c r="F57" s="15"/>
      <c r="G57" s="15"/>
      <c r="H57" s="15">
        <f>SUM(H55:H56)</f>
      </c>
      <c r="I57" s="15"/>
      <c r="J57" s="15"/>
      <c r="K57" s="15"/>
      <c r="L57" s="15"/>
      <c r="P57">
        <f>SUM(P55:P56)</f>
      </c>
    </row>
    <row r="59" spans="1:9" ht="12.75" customHeight="1">
      <c r="A59" s="8"/>
      <c r="B59" s="8"/>
      <c r="C59" s="8" t="s">
        <v>81</v>
      </c>
      <c r="D59" s="8" t="s">
        <v>80</v>
      </c>
      <c r="E59" s="8"/>
      <c r="F59" s="10"/>
      <c r="G59" s="8"/>
      <c r="H59" s="10"/>
      <c r="I59" s="10"/>
    </row>
    <row r="60" spans="1:16" ht="12.75">
      <c r="A60" s="7">
        <v>8</v>
      </c>
      <c r="B60" s="7" t="s">
        <v>82</v>
      </c>
      <c r="C60" s="7" t="s">
        <v>44</v>
      </c>
      <c r="D60" s="7" t="s">
        <v>83</v>
      </c>
      <c r="E60" s="7" t="s">
        <v>46</v>
      </c>
      <c r="F60" s="9">
        <v>50</v>
      </c>
      <c r="G60" s="13"/>
      <c r="H60" s="12">
        <f>ROUND((G60*F60),2)</f>
      </c>
      <c r="I60" s="9">
        <v>0</v>
      </c>
      <c r="J60" s="9">
        <f>F60*I60</f>
      </c>
      <c r="K60" s="9">
        <v>0</v>
      </c>
      <c r="L60" s="9">
        <f>F60*K60</f>
      </c>
      <c r="O60">
        <f>rekapitulace!H8</f>
      </c>
      <c r="P60">
        <f>ROUND(O60/100*H60,2)</f>
      </c>
    </row>
    <row r="61" ht="12.75">
      <c r="D61" s="14" t="s">
        <v>44</v>
      </c>
    </row>
    <row r="62" spans="1:16" ht="12.75" customHeight="1">
      <c r="A62" s="15"/>
      <c r="B62" s="15"/>
      <c r="C62" s="15" t="s">
        <v>81</v>
      </c>
      <c r="D62" s="15" t="s">
        <v>80</v>
      </c>
      <c r="E62" s="15"/>
      <c r="F62" s="15"/>
      <c r="G62" s="15"/>
      <c r="H62" s="15">
        <f>SUM(H60:H61)</f>
      </c>
      <c r="I62" s="15"/>
      <c r="J62" s="15"/>
      <c r="K62" s="15"/>
      <c r="L62" s="15"/>
      <c r="P62">
        <f>SUM(P60:P61)</f>
      </c>
    </row>
    <row r="64" spans="1:9" ht="12.75" customHeight="1">
      <c r="A64" s="8"/>
      <c r="B64" s="8"/>
      <c r="C64" s="8" t="s">
        <v>85</v>
      </c>
      <c r="D64" s="8" t="s">
        <v>84</v>
      </c>
      <c r="E64" s="8"/>
      <c r="F64" s="10"/>
      <c r="G64" s="8"/>
      <c r="H64" s="10"/>
      <c r="I64" s="10"/>
    </row>
    <row r="65" spans="1:16" ht="12.75">
      <c r="A65" s="7">
        <v>9</v>
      </c>
      <c r="B65" s="7" t="s">
        <v>142</v>
      </c>
      <c r="C65" s="7" t="s">
        <v>44</v>
      </c>
      <c r="D65" s="7" t="s">
        <v>143</v>
      </c>
      <c r="E65" s="7" t="s">
        <v>46</v>
      </c>
      <c r="F65" s="9">
        <v>21.313</v>
      </c>
      <c r="G65" s="13"/>
      <c r="H65" s="12">
        <f>ROUND((G65*F65),2)</f>
      </c>
      <c r="I65" s="9">
        <v>0.00082</v>
      </c>
      <c r="J65" s="9">
        <f>F65*I65</f>
      </c>
      <c r="K65" s="9">
        <v>0</v>
      </c>
      <c r="L65" s="9">
        <f>F65*K65</f>
      </c>
      <c r="O65">
        <f>rekapitulace!H8</f>
      </c>
      <c r="P65">
        <f>ROUND(O65/100*H65,2)</f>
      </c>
    </row>
    <row r="66" ht="12.75">
      <c r="D66" s="14" t="s">
        <v>44</v>
      </c>
    </row>
    <row r="67" spans="1:16" ht="12.75">
      <c r="A67" s="7">
        <v>10</v>
      </c>
      <c r="B67" s="7" t="s">
        <v>144</v>
      </c>
      <c r="C67" s="7" t="s">
        <v>44</v>
      </c>
      <c r="D67" s="7" t="s">
        <v>145</v>
      </c>
      <c r="E67" s="7" t="s">
        <v>60</v>
      </c>
      <c r="F67" s="9">
        <v>40</v>
      </c>
      <c r="G67" s="13"/>
      <c r="H67" s="12">
        <f>ROUND((G67*F67),2)</f>
      </c>
      <c r="I67" s="9">
        <v>0</v>
      </c>
      <c r="J67" s="9">
        <f>F67*I67</f>
      </c>
      <c r="K67" s="9">
        <v>0</v>
      </c>
      <c r="L67" s="9">
        <f>F67*K67</f>
      </c>
      <c r="O67">
        <f>rekapitulace!H8</f>
      </c>
      <c r="P67">
        <f>ROUND(O67/100*H67,2)</f>
      </c>
    </row>
    <row r="68" ht="12.75">
      <c r="D68" s="14" t="s">
        <v>44</v>
      </c>
    </row>
    <row r="69" spans="1:16" ht="12.75" customHeight="1">
      <c r="A69" s="15"/>
      <c r="B69" s="15"/>
      <c r="C69" s="15" t="s">
        <v>85</v>
      </c>
      <c r="D69" s="15" t="s">
        <v>84</v>
      </c>
      <c r="E69" s="15"/>
      <c r="F69" s="15"/>
      <c r="G69" s="15"/>
      <c r="H69" s="15">
        <f>SUM(H65:H68)</f>
      </c>
      <c r="I69" s="15"/>
      <c r="J69" s="15"/>
      <c r="K69" s="15"/>
      <c r="L69" s="15"/>
      <c r="P69">
        <f>SUM(P65:P68)</f>
      </c>
    </row>
    <row r="71" spans="1:9" ht="12.75" customHeight="1">
      <c r="A71" s="8"/>
      <c r="B71" s="8"/>
      <c r="C71" s="8" t="s">
        <v>91</v>
      </c>
      <c r="D71" s="8" t="s">
        <v>90</v>
      </c>
      <c r="E71" s="8"/>
      <c r="F71" s="10"/>
      <c r="G71" s="8"/>
      <c r="H71" s="10"/>
      <c r="I71" s="10"/>
    </row>
    <row r="72" spans="1:16" ht="12.75">
      <c r="A72" s="7">
        <v>11</v>
      </c>
      <c r="B72" s="7" t="s">
        <v>92</v>
      </c>
      <c r="C72" s="7" t="s">
        <v>44</v>
      </c>
      <c r="D72" s="7" t="s">
        <v>93</v>
      </c>
      <c r="E72" s="7" t="s">
        <v>46</v>
      </c>
      <c r="F72" s="9">
        <v>27.15</v>
      </c>
      <c r="G72" s="13"/>
      <c r="H72" s="12">
        <f>ROUND((G72*F72),2)</f>
      </c>
      <c r="I72" s="9">
        <v>0</v>
      </c>
      <c r="J72" s="9">
        <f>F72*I72</f>
      </c>
      <c r="K72" s="9">
        <v>0</v>
      </c>
      <c r="L72" s="9">
        <f>F72*K72</f>
      </c>
      <c r="O72">
        <f>rekapitulace!H8</f>
      </c>
      <c r="P72">
        <f>ROUND(O72/100*H72,2)</f>
      </c>
    </row>
    <row r="73" ht="12.75">
      <c r="D73" s="14" t="s">
        <v>44</v>
      </c>
    </row>
    <row r="74" spans="1:16" ht="12.75">
      <c r="A74" s="7">
        <v>12</v>
      </c>
      <c r="B74" s="7" t="s">
        <v>94</v>
      </c>
      <c r="C74" s="7" t="s">
        <v>44</v>
      </c>
      <c r="D74" s="7" t="s">
        <v>95</v>
      </c>
      <c r="E74" s="7" t="s">
        <v>69</v>
      </c>
      <c r="F74" s="9">
        <v>1.62</v>
      </c>
      <c r="G74" s="13"/>
      <c r="H74" s="12">
        <f>ROUND((G74*F74),2)</f>
      </c>
      <c r="I74" s="9">
        <v>0</v>
      </c>
      <c r="J74" s="9">
        <f>F74*I74</f>
      </c>
      <c r="K74" s="9">
        <v>0</v>
      </c>
      <c r="L74" s="9">
        <f>F74*K74</f>
      </c>
      <c r="O74">
        <f>rekapitulace!H8</f>
      </c>
      <c r="P74">
        <f>ROUND(O74/100*H74,2)</f>
      </c>
    </row>
    <row r="75" ht="12.75">
      <c r="D75" s="14" t="s">
        <v>44</v>
      </c>
    </row>
    <row r="76" spans="1:16" ht="12.75">
      <c r="A76" s="7">
        <v>13</v>
      </c>
      <c r="B76" s="7" t="s">
        <v>96</v>
      </c>
      <c r="C76" s="7" t="s">
        <v>44</v>
      </c>
      <c r="D76" s="7" t="s">
        <v>97</v>
      </c>
      <c r="E76" s="7" t="s">
        <v>69</v>
      </c>
      <c r="F76" s="9">
        <v>1.62</v>
      </c>
      <c r="G76" s="13"/>
      <c r="H76" s="12">
        <f>ROUND((G76*F76),2)</f>
      </c>
      <c r="I76" s="9">
        <v>0</v>
      </c>
      <c r="J76" s="9">
        <f>F76*I76</f>
      </c>
      <c r="K76" s="9">
        <v>0</v>
      </c>
      <c r="L76" s="9">
        <f>F76*K76</f>
      </c>
      <c r="O76">
        <f>rekapitulace!H8</f>
      </c>
      <c r="P76">
        <f>ROUND(O76/100*H76,2)</f>
      </c>
    </row>
    <row r="77" ht="12.75">
      <c r="D77" s="14" t="s">
        <v>44</v>
      </c>
    </row>
    <row r="78" spans="1:16" ht="12.75">
      <c r="A78" s="7">
        <v>14</v>
      </c>
      <c r="B78" s="7" t="s">
        <v>98</v>
      </c>
      <c r="C78" s="7" t="s">
        <v>44</v>
      </c>
      <c r="D78" s="7" t="s">
        <v>99</v>
      </c>
      <c r="E78" s="7" t="s">
        <v>69</v>
      </c>
      <c r="F78" s="9">
        <v>14.576</v>
      </c>
      <c r="G78" s="13"/>
      <c r="H78" s="12">
        <f>ROUND((G78*F78),2)</f>
      </c>
      <c r="I78" s="9">
        <v>0</v>
      </c>
      <c r="J78" s="9">
        <f>F78*I78</f>
      </c>
      <c r="K78" s="9">
        <v>0</v>
      </c>
      <c r="L78" s="9">
        <f>F78*K78</f>
      </c>
      <c r="O78">
        <f>rekapitulace!H8</f>
      </c>
      <c r="P78">
        <f>ROUND(O78/100*H78,2)</f>
      </c>
    </row>
    <row r="79" ht="12.75">
      <c r="D79" s="14" t="s">
        <v>44</v>
      </c>
    </row>
    <row r="80" spans="1:16" ht="12.75">
      <c r="A80" s="7">
        <v>15</v>
      </c>
      <c r="B80" s="7" t="s">
        <v>100</v>
      </c>
      <c r="C80" s="7" t="s">
        <v>44</v>
      </c>
      <c r="D80" s="7" t="s">
        <v>101</v>
      </c>
      <c r="E80" s="7" t="s">
        <v>69</v>
      </c>
      <c r="F80" s="9">
        <v>1.62</v>
      </c>
      <c r="G80" s="13"/>
      <c r="H80" s="12">
        <f>ROUND((G80*F80),2)</f>
      </c>
      <c r="I80" s="9">
        <v>0</v>
      </c>
      <c r="J80" s="9">
        <f>F80*I80</f>
      </c>
      <c r="K80" s="9">
        <v>0</v>
      </c>
      <c r="L80" s="9">
        <f>F80*K80</f>
      </c>
      <c r="O80">
        <f>rekapitulace!H8</f>
      </c>
      <c r="P80">
        <f>ROUND(O80/100*H80,2)</f>
      </c>
    </row>
    <row r="81" ht="12.75">
      <c r="D81" s="14" t="s">
        <v>44</v>
      </c>
    </row>
    <row r="82" spans="1:16" ht="12.75">
      <c r="A82" s="7">
        <v>16</v>
      </c>
      <c r="B82" s="7" t="s">
        <v>102</v>
      </c>
      <c r="C82" s="7" t="s">
        <v>44</v>
      </c>
      <c r="D82" s="7" t="s">
        <v>103</v>
      </c>
      <c r="E82" s="7" t="s">
        <v>69</v>
      </c>
      <c r="F82" s="9">
        <v>8.098</v>
      </c>
      <c r="G82" s="13"/>
      <c r="H82" s="12">
        <f>ROUND((G82*F82),2)</f>
      </c>
      <c r="I82" s="9">
        <v>0</v>
      </c>
      <c r="J82" s="9">
        <f>F82*I82</f>
      </c>
      <c r="K82" s="9">
        <v>0</v>
      </c>
      <c r="L82" s="9">
        <f>F82*K82</f>
      </c>
      <c r="O82">
        <f>rekapitulace!H8</f>
      </c>
      <c r="P82">
        <f>ROUND(O82/100*H82,2)</f>
      </c>
    </row>
    <row r="83" ht="12.75">
      <c r="D83" s="14" t="s">
        <v>44</v>
      </c>
    </row>
    <row r="84" spans="1:16" ht="12.75">
      <c r="A84" s="7">
        <v>17</v>
      </c>
      <c r="B84" s="7" t="s">
        <v>104</v>
      </c>
      <c r="C84" s="7" t="s">
        <v>44</v>
      </c>
      <c r="D84" s="7" t="s">
        <v>105</v>
      </c>
      <c r="E84" s="7" t="s">
        <v>69</v>
      </c>
      <c r="F84" s="9">
        <v>1.62</v>
      </c>
      <c r="G84" s="13"/>
      <c r="H84" s="12">
        <f>ROUND((G84*F84),2)</f>
      </c>
      <c r="I84" s="9">
        <v>0</v>
      </c>
      <c r="J84" s="9">
        <f>F84*I84</f>
      </c>
      <c r="K84" s="9">
        <v>0</v>
      </c>
      <c r="L84" s="9">
        <f>F84*K84</f>
      </c>
      <c r="O84">
        <f>rekapitulace!H8</f>
      </c>
      <c r="P84">
        <f>ROUND(O84/100*H84,2)</f>
      </c>
    </row>
    <row r="85" ht="12.75">
      <c r="D85" s="14" t="s">
        <v>44</v>
      </c>
    </row>
    <row r="86" spans="1:16" ht="12.75" customHeight="1">
      <c r="A86" s="15"/>
      <c r="B86" s="15"/>
      <c r="C86" s="15" t="s">
        <v>91</v>
      </c>
      <c r="D86" s="15" t="s">
        <v>90</v>
      </c>
      <c r="E86" s="15"/>
      <c r="F86" s="15"/>
      <c r="G86" s="15"/>
      <c r="H86" s="15">
        <f>SUM(H72:H85)</f>
      </c>
      <c r="I86" s="15"/>
      <c r="J86" s="15"/>
      <c r="K86" s="15"/>
      <c r="L86" s="15"/>
      <c r="P86">
        <f>SUM(P72:P85)</f>
      </c>
    </row>
    <row r="88" spans="1:9" ht="12.75" customHeight="1">
      <c r="A88" s="8"/>
      <c r="B88" s="8"/>
      <c r="C88" s="8" t="s">
        <v>107</v>
      </c>
      <c r="D88" s="8" t="s">
        <v>106</v>
      </c>
      <c r="E88" s="8"/>
      <c r="F88" s="10"/>
      <c r="G88" s="8"/>
      <c r="H88" s="10"/>
      <c r="I88" s="10"/>
    </row>
    <row r="89" spans="1:16" ht="12.75">
      <c r="A89" s="7">
        <v>18</v>
      </c>
      <c r="B89" s="7" t="s">
        <v>108</v>
      </c>
      <c r="C89" s="7" t="s">
        <v>44</v>
      </c>
      <c r="D89" s="7" t="s">
        <v>109</v>
      </c>
      <c r="E89" s="7" t="s">
        <v>69</v>
      </c>
      <c r="F89" s="9">
        <v>2.305</v>
      </c>
      <c r="G89" s="13"/>
      <c r="H89" s="12">
        <f>ROUND((G89*F89),2)</f>
      </c>
      <c r="I89" s="9">
        <v>0</v>
      </c>
      <c r="J89" s="9">
        <f>F89*I89</f>
      </c>
      <c r="K89" s="9">
        <v>0</v>
      </c>
      <c r="L89" s="9">
        <f>F89*K89</f>
      </c>
      <c r="O89">
        <f>rekapitulace!H8</f>
      </c>
      <c r="P89">
        <f>ROUND(O89/100*H89,2)</f>
      </c>
    </row>
    <row r="90" ht="12.75">
      <c r="D90" s="14" t="s">
        <v>44</v>
      </c>
    </row>
    <row r="91" spans="1:16" ht="12.75" customHeight="1">
      <c r="A91" s="15"/>
      <c r="B91" s="15"/>
      <c r="C91" s="15" t="s">
        <v>107</v>
      </c>
      <c r="D91" s="15" t="s">
        <v>106</v>
      </c>
      <c r="E91" s="15"/>
      <c r="F91" s="15"/>
      <c r="G91" s="15"/>
      <c r="H91" s="15">
        <f>SUM(H89:H90)</f>
      </c>
      <c r="I91" s="15"/>
      <c r="J91" s="15"/>
      <c r="K91" s="15"/>
      <c r="L91" s="15"/>
      <c r="P91">
        <f>SUM(P89:P90)</f>
      </c>
    </row>
    <row r="93" spans="1:16" ht="12.75" customHeight="1">
      <c r="A93" s="15"/>
      <c r="B93" s="15"/>
      <c r="C93" s="15"/>
      <c r="D93" s="15" t="s">
        <v>110</v>
      </c>
      <c r="E93" s="15"/>
      <c r="F93" s="15"/>
      <c r="G93" s="15"/>
      <c r="H93" s="15">
        <f>+H19+H24+H31+H38+H47+H52+H57+H62+H69+H86+H91</f>
      </c>
      <c r="I93" s="15"/>
      <c r="J93" s="15"/>
      <c r="K93" s="15"/>
      <c r="L93" s="15"/>
      <c r="P93">
        <f>+P19+P24+P31+P38+P47+P52+P57+P62+P69+P86+P91</f>
      </c>
    </row>
    <row r="95" spans="1:12" ht="12.75" customHeight="1">
      <c r="A95" s="15" t="s">
        <v>111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 customHeight="1">
      <c r="A96" s="15"/>
      <c r="B96" s="15"/>
      <c r="C96" s="15"/>
      <c r="D96" s="15" t="s">
        <v>112</v>
      </c>
      <c r="E96" s="15"/>
      <c r="F96" s="15"/>
      <c r="G96" s="15"/>
      <c r="H96" s="15"/>
      <c r="I96" s="15"/>
      <c r="J96" s="15"/>
      <c r="K96" s="15"/>
      <c r="L96" s="15"/>
    </row>
    <row r="97" spans="1:16" ht="12.75" customHeight="1">
      <c r="A97" s="15"/>
      <c r="B97" s="15"/>
      <c r="C97" s="15"/>
      <c r="D97" s="15" t="s">
        <v>113</v>
      </c>
      <c r="E97" s="15"/>
      <c r="F97" s="15"/>
      <c r="G97" s="15"/>
      <c r="H97" s="15">
        <v>0</v>
      </c>
      <c r="I97" s="15"/>
      <c r="J97" s="15"/>
      <c r="K97" s="15"/>
      <c r="L97" s="15"/>
      <c r="P97">
        <v>0</v>
      </c>
    </row>
    <row r="98" spans="1:12" ht="12.75" customHeight="1">
      <c r="A98" s="15"/>
      <c r="B98" s="15"/>
      <c r="C98" s="15"/>
      <c r="D98" s="15" t="s">
        <v>114</v>
      </c>
      <c r="E98" s="15"/>
      <c r="F98" s="15"/>
      <c r="G98" s="15"/>
      <c r="H98" s="15"/>
      <c r="I98" s="15"/>
      <c r="J98" s="15"/>
      <c r="K98" s="15"/>
      <c r="L98" s="15"/>
    </row>
    <row r="99" spans="1:16" ht="12.75" customHeight="1">
      <c r="A99" s="15"/>
      <c r="B99" s="15"/>
      <c r="C99" s="15"/>
      <c r="D99" s="15" t="s">
        <v>115</v>
      </c>
      <c r="E99" s="15"/>
      <c r="F99" s="15"/>
      <c r="G99" s="15"/>
      <c r="H99" s="15">
        <v>0</v>
      </c>
      <c r="I99" s="15"/>
      <c r="J99" s="15"/>
      <c r="K99" s="15"/>
      <c r="L99" s="15"/>
      <c r="P99">
        <v>0</v>
      </c>
    </row>
    <row r="100" spans="1:16" ht="12.75" customHeight="1">
      <c r="A100" s="15"/>
      <c r="B100" s="15"/>
      <c r="C100" s="15"/>
      <c r="D100" s="15" t="s">
        <v>116</v>
      </c>
      <c r="E100" s="15"/>
      <c r="F100" s="15"/>
      <c r="G100" s="15"/>
      <c r="H100" s="15">
        <f>H97+H99</f>
      </c>
      <c r="I100" s="15"/>
      <c r="J100" s="15"/>
      <c r="K100" s="15"/>
      <c r="L100" s="15"/>
      <c r="P100">
        <f>P97+P99</f>
      </c>
    </row>
    <row r="102" spans="1:16" ht="12.75" customHeight="1">
      <c r="A102" s="15"/>
      <c r="B102" s="15"/>
      <c r="C102" s="15"/>
      <c r="D102" s="15" t="s">
        <v>116</v>
      </c>
      <c r="E102" s="15"/>
      <c r="F102" s="15"/>
      <c r="G102" s="15"/>
      <c r="H102" s="15">
        <f>H93+H100</f>
      </c>
      <c r="I102" s="15"/>
      <c r="J102" s="15"/>
      <c r="K102" s="15"/>
      <c r="L102" s="15"/>
      <c r="P102">
        <f>P93+P100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153</v>
      </c>
      <c r="D5" s="5" t="s">
        <v>153</v>
      </c>
      <c r="E5" s="5"/>
    </row>
    <row r="6" spans="1:5" ht="12.75" customHeight="1">
      <c r="A6" t="s">
        <v>17</v>
      </c>
      <c r="C6" s="5" t="s">
        <v>153</v>
      </c>
      <c r="D6" s="5" t="s">
        <v>153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24.24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32.4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16.6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8.1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126</v>
      </c>
      <c r="E26" s="7" t="s">
        <v>60</v>
      </c>
      <c r="F26" s="9">
        <v>4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154</v>
      </c>
      <c r="C28" s="7" t="s">
        <v>44</v>
      </c>
      <c r="D28" s="7" t="s">
        <v>155</v>
      </c>
      <c r="E28" s="7" t="s">
        <v>63</v>
      </c>
      <c r="F28" s="9">
        <v>4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129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6.2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0.014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1.86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6.2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0.036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29.088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8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40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142</v>
      </c>
      <c r="C64" s="7" t="s">
        <v>44</v>
      </c>
      <c r="D64" s="7" t="s">
        <v>143</v>
      </c>
      <c r="E64" s="7" t="s">
        <v>46</v>
      </c>
      <c r="F64" s="9">
        <v>17.608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32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24.24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1.37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1.37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12.33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1.37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6.85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1.37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2.077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156</v>
      </c>
      <c r="D5" s="5" t="s">
        <v>156</v>
      </c>
      <c r="E5" s="5"/>
    </row>
    <row r="6" spans="1:5" ht="12.75" customHeight="1">
      <c r="A6" t="s">
        <v>17</v>
      </c>
      <c r="C6" s="5" t="s">
        <v>156</v>
      </c>
      <c r="D6" s="5" t="s">
        <v>156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11.28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14.8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6.5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3.7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126</v>
      </c>
      <c r="E26" s="7" t="s">
        <v>60</v>
      </c>
      <c r="F26" s="9">
        <v>2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157</v>
      </c>
      <c r="C28" s="7" t="s">
        <v>44</v>
      </c>
      <c r="D28" s="7" t="s">
        <v>158</v>
      </c>
      <c r="E28" s="7" t="s">
        <v>63</v>
      </c>
      <c r="F28" s="9">
        <v>2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129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2.5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0.006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0.75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2.5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0.013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13.536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4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20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142</v>
      </c>
      <c r="C64" s="7" t="s">
        <v>44</v>
      </c>
      <c r="D64" s="7" t="s">
        <v>143</v>
      </c>
      <c r="E64" s="7" t="s">
        <v>46</v>
      </c>
      <c r="F64" s="9">
        <v>6.8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16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11.28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0.567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0.567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5.103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0.567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2.835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0.567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0.972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159</v>
      </c>
      <c r="D5" s="5" t="s">
        <v>159</v>
      </c>
      <c r="E5" s="5"/>
    </row>
    <row r="6" spans="1:5" ht="12.75" customHeight="1">
      <c r="A6" t="s">
        <v>17</v>
      </c>
      <c r="C6" s="5" t="s">
        <v>159</v>
      </c>
      <c r="D6" s="5" t="s">
        <v>159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138.75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225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120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45.313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126</v>
      </c>
      <c r="E26" s="7" t="s">
        <v>60</v>
      </c>
      <c r="F26" s="9">
        <v>25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160</v>
      </c>
      <c r="C28" s="7" t="s">
        <v>44</v>
      </c>
      <c r="D28" s="7" t="s">
        <v>161</v>
      </c>
      <c r="E28" s="7" t="s">
        <v>63</v>
      </c>
      <c r="F28" s="9">
        <v>25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129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43.75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0.1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13.125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43.75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0.223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166.5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50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250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162</v>
      </c>
      <c r="C64" s="7" t="s">
        <v>44</v>
      </c>
      <c r="D64" s="7" t="s">
        <v>163</v>
      </c>
      <c r="E64" s="7" t="s">
        <v>46</v>
      </c>
      <c r="F64" s="9">
        <v>120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100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138.75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8.738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8.738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78.638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8.738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43.688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8.738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11.743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164</v>
      </c>
      <c r="D5" s="5" t="s">
        <v>164</v>
      </c>
      <c r="E5" s="5"/>
    </row>
    <row r="6" spans="1:5" ht="12.75" customHeight="1">
      <c r="A6" t="s">
        <v>17</v>
      </c>
      <c r="C6" s="5" t="s">
        <v>164</v>
      </c>
      <c r="D6" s="5" t="s">
        <v>164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15.66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23.7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9.9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5.025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125</v>
      </c>
      <c r="C26" s="7" t="s">
        <v>44</v>
      </c>
      <c r="D26" s="7" t="s">
        <v>126</v>
      </c>
      <c r="E26" s="7" t="s">
        <v>60</v>
      </c>
      <c r="F26" s="9">
        <v>3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165</v>
      </c>
      <c r="C28" s="7" t="s">
        <v>44</v>
      </c>
      <c r="D28" s="7" t="s">
        <v>166</v>
      </c>
      <c r="E28" s="7" t="s">
        <v>63</v>
      </c>
      <c r="F28" s="9">
        <v>3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129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131</v>
      </c>
      <c r="D32" s="8" t="s">
        <v>130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132</v>
      </c>
      <c r="C33" s="7" t="s">
        <v>44</v>
      </c>
      <c r="D33" s="7" t="s">
        <v>133</v>
      </c>
      <c r="E33" s="7" t="s">
        <v>49</v>
      </c>
      <c r="F33" s="9">
        <v>3.6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134</v>
      </c>
      <c r="C35" s="7" t="s">
        <v>44</v>
      </c>
      <c r="D35" s="7" t="s">
        <v>135</v>
      </c>
      <c r="E35" s="7" t="s">
        <v>69</v>
      </c>
      <c r="F35" s="9">
        <v>0.012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131</v>
      </c>
      <c r="D37" s="15" t="s">
        <v>130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136</v>
      </c>
      <c r="C40" s="7" t="s">
        <v>44</v>
      </c>
      <c r="D40" s="7" t="s">
        <v>137</v>
      </c>
      <c r="E40" s="7" t="s">
        <v>46</v>
      </c>
      <c r="F40" s="9">
        <v>1.08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138</v>
      </c>
      <c r="C42" s="7" t="s">
        <v>44</v>
      </c>
      <c r="D42" s="7" t="s">
        <v>139</v>
      </c>
      <c r="E42" s="7" t="s">
        <v>49</v>
      </c>
      <c r="F42" s="9">
        <v>3.6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0.018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18.792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140</v>
      </c>
      <c r="C54" s="7" t="s">
        <v>44</v>
      </c>
      <c r="D54" s="7" t="s">
        <v>141</v>
      </c>
      <c r="E54" s="7" t="s">
        <v>46</v>
      </c>
      <c r="F54" s="9">
        <v>6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30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162</v>
      </c>
      <c r="C64" s="7" t="s">
        <v>44</v>
      </c>
      <c r="D64" s="7" t="s">
        <v>163</v>
      </c>
      <c r="E64" s="7" t="s">
        <v>46</v>
      </c>
      <c r="F64" s="9">
        <v>9.9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144</v>
      </c>
      <c r="C66" s="7" t="s">
        <v>44</v>
      </c>
      <c r="D66" s="7" t="s">
        <v>145</v>
      </c>
      <c r="E66" s="7" t="s">
        <v>60</v>
      </c>
      <c r="F66" s="9">
        <v>12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15.66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0.579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0.579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5.208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0.579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2.894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0.579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1.383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