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630" yWindow="660" windowWidth="27495" windowHeight="11895" activeTab="1"/>
  </bookViews>
  <sheets>
    <sheet name="DNS celkem" sheetId="1" r:id="rId1"/>
    <sheet name="DNS části" sheetId="2" r:id="rId2"/>
  </sheets>
  <definedNames/>
  <calcPr calcId="145621"/>
</workbook>
</file>

<file path=xl/sharedStrings.xml><?xml version="1.0" encoding="utf-8"?>
<sst xmlns="http://schemas.openxmlformats.org/spreadsheetml/2006/main" count="509" uniqueCount="143">
  <si>
    <t>Uchazeč:</t>
  </si>
  <si>
    <t>Doplňte název firmy</t>
  </si>
  <si>
    <t>IČ:</t>
  </si>
  <si>
    <t>Doplňte</t>
  </si>
  <si>
    <t>Pozn.: Popis požadovaných vlastností může být delší než je velikost buňky (např.dvojklik na buňku zobrazí celý text).</t>
  </si>
  <si>
    <t>ID zboží</t>
  </si>
  <si>
    <t>Označ.</t>
  </si>
  <si>
    <t>Cena bez DPH za jedn.</t>
  </si>
  <si>
    <t>Pozn. k ceně</t>
  </si>
  <si>
    <t>Název zboží</t>
  </si>
  <si>
    <t>Požadované vlastnosti</t>
  </si>
  <si>
    <t>Popis nabízeného zboží</t>
  </si>
  <si>
    <t>Počet</t>
  </si>
  <si>
    <t>Nabídková cena bez DPH</t>
  </si>
  <si>
    <t>Nabídková cena celkem bez DPH</t>
  </si>
  <si>
    <t xml:space="preserve">  </t>
  </si>
  <si>
    <t>Maximální</t>
  </si>
  <si>
    <t>Čistič na sklo a okna (náhradní náplň)</t>
  </si>
  <si>
    <t>Čistič na sklo rozprašovač,500ml. Pro čištění a lesk skleněných a hladkých omyvatelných ploch (např. sklo, zrcadla, TV obrazovky, skleněné stoly atd.). Náhradní náplň.</t>
  </si>
  <si>
    <t>Odstraňovač vodního kamene</t>
  </si>
  <si>
    <t>Práškový odstraňovač vodního kamene do praček, myček nádobí, kávovarů a varných konvic apod. Rychle a účinně odstraní vodní kámen a zanechá spotřebiče zase jako nové. bal: 100g</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</si>
  <si>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</si>
  <si>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</si>
  <si>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Tablety do myčky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</si>
  <si>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</si>
  <si>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</si>
  <si>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</si>
  <si>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</si>
  <si>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</si>
  <si>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</si>
  <si>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</si>
  <si>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Toaletní papír JUMBO 240mm</t>
  </si>
  <si>
    <t>200m, recykl, šedý, 1vrstvý toaletní papír. 6rolí/bal</t>
  </si>
  <si>
    <t>Toaletní papír malý/ 2vrstvý</t>
  </si>
  <si>
    <t>400útržků, celuloza, 33m, 2vrstvý toaletní papír. Měrná jednotka: 1 role</t>
  </si>
  <si>
    <t>Čistící písek</t>
  </si>
  <si>
    <t>Abrazivní čisticí prostředek na nádobí, sanitu a hrubé nečistoty, mírná parfemace, čistící prášek s jemností krému. 600g</t>
  </si>
  <si>
    <t>Čistič na akrylátové vany/ rozprašovač</t>
  </si>
  <si>
    <t>Určený na čištění akrylátových van a sprchových koutů, maximálně účinný a zároveň jemný a šetrný k ošetřovanému povrchu. 500ml</t>
  </si>
  <si>
    <t>Dezinfekční prostředek na bázi chloru 1l</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</si>
  <si>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1l.</t>
  </si>
  <si>
    <t>Dezinfekční prostředek na sanitární zařízení a keramiku 500ml</t>
  </si>
  <si>
    <t>Tekutý čistící prostředek na sanitární zařízení a keramiku.Odstraňuje vodní kámen, rez a močový kámen, má antimikrobiální účinky,Je určen k čištění keramických a kyselinovzdorných smaltových povrchů od nečistot, vodního a močového kamene a usazenin sloučenin železa (rzi). 500ml</t>
  </si>
  <si>
    <t>Osvěžovač vzduchu ve spreji</t>
  </si>
  <si>
    <t>Malé pevné toaletní mýdlo určené ke každodennímu používání. Svojí velkostí a díky neutrální parfemaci je ideální pro použití v hotelech, penzionech, lázních a jiných ubytovacích zařízeních. 300ml</t>
  </si>
  <si>
    <t>Prací prášek 6kg</t>
  </si>
  <si>
    <t>Universální prací prášek pro všechny druhy barevných textilií. Obsahuje nové aktivní částice pro dokonalejší praní a složku zabraňující usazování vodního kamene. Praní při teplotách 95-90-60-45-30C.</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</si>
  <si>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</si>
  <si>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</si>
  <si>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</si>
  <si>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</si>
  <si>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</si>
  <si>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</si>
  <si>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WC závěs</t>
  </si>
  <si>
    <t>Dezodorační a čístící přípravek pro WC mísy a sanitární zařízení se svěží vůní. Ničí bakterie, hygienicky čistí, zabraňuje tvorbě vodního kamene. 40g</t>
  </si>
  <si>
    <t>Hadr na podlahu 70x60cm</t>
  </si>
  <si>
    <t>Sací hadr na podlahu 70x60cm.</t>
  </si>
  <si>
    <t>Houba mycí školní</t>
  </si>
  <si>
    <t>Rozměry: tloušťka x šířka x délka: 5,5x10x14cm.</t>
  </si>
  <si>
    <t>Houbičky na nádobí/10ks malé</t>
  </si>
  <si>
    <t>Molitanové houbičky 10ks s umělou drátěnkou. Rozměry: tloušťka x šířka x délka: 3x6x8xcm. bal/10ks</t>
  </si>
  <si>
    <t>Houbičky na nádobí/10ks velké</t>
  </si>
  <si>
    <t>Rozměry: tloušťka x šířka x délka: 4,5x6,5x9cm.10ks/bal</t>
  </si>
  <si>
    <t>Rukavice jednorázové/ vinyl 100ks/bal/vel.M</t>
  </si>
  <si>
    <t>Pudrované, bílé, neobsahují přírodní latex. Ochrana proti chemikáliím a mikroorganizmům EN374, AQL 1,5, atest pro styk s potravinami, 93/42/EEC. Velikost M.</t>
  </si>
  <si>
    <t>Smeták závit/ jemný</t>
  </si>
  <si>
    <t>Plastové těleso se závitem, syntetická vlákna (PET). Určeno pro závitové hole.Délka smetáku 27-30cm.</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</si>
  <si>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</si>
  <si>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</si>
  <si>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Hadr sací 34x38cm</t>
  </si>
  <si>
    <t>SACÍ hadr Petr univerzální 34x38cm, mix barev. Měrná jednotka: ks</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</si>
  <si>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</si>
  <si>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</si>
  <si>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Pytle 120l</t>
  </si>
  <si>
    <t>PYTEL LDPE 40" 70x110cm ČERNÝ 120L 25ks/role.</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</si>
  <si>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</si>
  <si>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</si>
  <si>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</si>
  <si>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</si>
  <si>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</si>
  <si>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</si>
  <si>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Krém na ruce</t>
  </si>
  <si>
    <t>Leštěnka na nábytek</t>
  </si>
  <si>
    <t>Vysoce účinný prostředek na odstranění silného znečištění. Může se používat v průmyslové výrobě, v dílnách i v domácnosti. Účinně odstraňuje oleje, mazací tuky a kuchyňská znečištění. V průmyslu je vhodný pro mytí součástí strojů a motorů a na praní pracovních oděvů. V domácnosti se doporučuje zejména na mytí podlah, součástí kuchyňských zařízení, které nepřicházejí do styku s potravinami a na bělení záclon. Ředění vodou v poměru 1 : 20 - 1 : 200 (z jednoho litru přípravku lze udělat 21 až 200 litrů pracovního roztoku).</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</si>
  <si>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</si>
  <si>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Hůl plastová se závitem</t>
  </si>
  <si>
    <t>Hůl na smeták nebo mop. Plastová se závitem. 120-135cm</t>
  </si>
  <si>
    <t>Papírové kapesníky/box 100ks</t>
  </si>
  <si>
    <t>Jemné dvouvrstvé kosmetické kapesníky. Baleny v papírové krabici, po vytažení útržku je připraven k odběru ihned další útržek pro snadné a rychlé použití. Box 100ks</t>
  </si>
  <si>
    <t>Celková cena zadavatele:</t>
  </si>
  <si>
    <t>Celková cena uchazeče:</t>
  </si>
  <si>
    <t>Příloha č. 1 - podrobná specifikace - celkový součet</t>
  </si>
  <si>
    <t>Celkem</t>
  </si>
  <si>
    <t>ks</t>
  </si>
  <si>
    <t>role/50ks</t>
  </si>
  <si>
    <t>role/30ks</t>
  </si>
  <si>
    <t>role/25ks</t>
  </si>
  <si>
    <t>bal/100ks</t>
  </si>
  <si>
    <t>ks/40g</t>
  </si>
  <si>
    <t>ks/100g</t>
  </si>
  <si>
    <t>ks/750ml</t>
  </si>
  <si>
    <t>kanystr/5L</t>
  </si>
  <si>
    <t>ks/500ml</t>
  </si>
  <si>
    <t>ks/600g</t>
  </si>
  <si>
    <t>bal/6rolí</t>
  </si>
  <si>
    <t>krabice/20bal/250ručníků</t>
  </si>
  <si>
    <t>bal/90tablet</t>
  </si>
  <si>
    <t>Nabídková cena celkem vč. DPH</t>
  </si>
  <si>
    <t>Nabídková cena včetně DPH</t>
  </si>
  <si>
    <t>Množstevní jednotka</t>
  </si>
  <si>
    <t>REK sklad (22262), Hoření 13, UL, Kontakt: Lenka Karásková, sklad (lenka.karaskova@ujep.cz Tel:475286375)</t>
  </si>
  <si>
    <t xml:space="preserve">22262/01/0000/01 rozpočet </t>
  </si>
  <si>
    <t>Projekt:</t>
  </si>
  <si>
    <t>ID obj.</t>
  </si>
  <si>
    <t>box/100ks</t>
  </si>
  <si>
    <t>děkanát PřF UJEP (53111), CS, 2. patro, 315, Kontakt: Yvona Jůzová (yvona.juzova@ujep.cz Tel:3223)</t>
  </si>
  <si>
    <t>5311101000001 děkanát PřF</t>
  </si>
  <si>
    <t>kanystr/10L</t>
  </si>
  <si>
    <t>Dezinfekční čistič na sanitární zařízení s vůní 10l</t>
  </si>
  <si>
    <t>Extra silný čistič na mastnotu 10l</t>
  </si>
  <si>
    <t>ks/200ml</t>
  </si>
  <si>
    <t>ks/100ml</t>
  </si>
  <si>
    <t>bal/10houbiček</t>
  </si>
  <si>
    <t>ks/6kg</t>
  </si>
  <si>
    <t>ks/300ml</t>
  </si>
  <si>
    <t>ks/1L</t>
  </si>
  <si>
    <t>role</t>
  </si>
  <si>
    <t>balení/6rolí</t>
  </si>
  <si>
    <t>balení/2role</t>
  </si>
  <si>
    <t>FSE (45328), FSE  1NP č.d.102, Kontakt: oleg Štirbl (oleg.stirbl @ ujep.cz Tel:475284602)</t>
  </si>
  <si>
    <t>45328 01 0000 01 fse</t>
  </si>
  <si>
    <t>Pozn.: popis vlastností může přesáhnout velikost buňky (např.:dvojklik na buňku zobrazí celý text)</t>
  </si>
  <si>
    <t>Dopňte</t>
  </si>
  <si>
    <t>ks/90tablet</t>
  </si>
  <si>
    <t>ks/2role</t>
  </si>
  <si>
    <t>krabice/20bal/250ks</t>
  </si>
  <si>
    <t>ks/1role</t>
  </si>
  <si>
    <t>bal/10ks</t>
  </si>
  <si>
    <t>Prostředek na čištění a leštění světlého nábytku. Zanechává vysoký lesk, odolný proti vodě, lahev. 200ml</t>
  </si>
  <si>
    <t>Denní hydratační krém na ruce s tekutými krystaly, obnovuje bariérovou funkci pokožky zejména po zátěži chemickými látkami, vč. mycích a čisticích prostředků. 100ml</t>
  </si>
  <si>
    <t>Příloha č. 1 - podrobná specifikace (dílčí části - podklady pro jednotlivé faktury)</t>
  </si>
  <si>
    <t>****  Dílčí část pro pracoviště UJEP  *****</t>
  </si>
  <si>
    <t>Pracoviště:</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</si>
</sst>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7">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
      <sz val="12"/>
      <color rgb="FF000000"/>
      <name val="Arial"/>
      <family val="2"/>
    </font>
  </fonts>
  <fills count="8">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CC"/>
        <bgColor indexed="64"/>
      </patternFill>
    </fill>
    <fill>
      <patternFill patternType="solid">
        <fgColor rgb="FFCCFFCC"/>
        <bgColor indexed="64"/>
      </patternFill>
    </fill>
  </fills>
  <borders count="7">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49" fontId="2" fillId="2" borderId="1" xfId="0" applyNumberFormat="1" applyFont="1" applyFill="1" applyBorder="1" applyAlignment="1">
      <alignment horizontal="center" vertical="top" wrapText="1"/>
    </xf>
    <xf numFmtId="0" fontId="0" fillId="4" borderId="1" xfId="0" applyFill="1" applyBorder="1" applyAlignment="1">
      <alignment horizontal="left" vertical="top" wrapText="1"/>
    </xf>
    <xf numFmtId="0" fontId="5" fillId="0" borderId="0" xfId="0" applyFont="1" applyAlignment="1">
      <alignment indent="1"/>
    </xf>
    <xf numFmtId="0" fontId="6" fillId="0" borderId="0" xfId="0" applyFont="1" applyAlignment="1">
      <alignment indent="1"/>
    </xf>
    <xf numFmtId="2" fontId="0" fillId="0" borderId="0" xfId="0" applyNumberFormat="1" applyAlignment="1">
      <alignment indent="1"/>
    </xf>
    <xf numFmtId="2" fontId="0" fillId="6" borderId="2" xfId="0" applyNumberFormat="1" applyFill="1" applyBorder="1" applyAlignment="1">
      <alignment indent="1"/>
    </xf>
    <xf numFmtId="2" fontId="0" fillId="7" borderId="2" xfId="0" applyNumberFormat="1" applyFill="1" applyBorder="1" applyAlignment="1">
      <alignment horizontal="right" vertical="top"/>
    </xf>
    <xf numFmtId="0" fontId="4" fillId="4" borderId="1" xfId="0" applyFont="1" applyFill="1" applyBorder="1" applyAlignment="1">
      <alignment horizontal="center" vertical="top"/>
    </xf>
    <xf numFmtId="0" fontId="4" fillId="4" borderId="1" xfId="0"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2" fontId="0" fillId="0" borderId="0" xfId="0" applyNumberFormat="1" applyFill="1" applyBorder="1" applyAlignment="1">
      <alignment indent="1"/>
    </xf>
    <xf numFmtId="0" fontId="2" fillId="5" borderId="5" xfId="0" applyFont="1" applyFill="1" applyBorder="1" applyAlignment="1">
      <alignment horizontal="right" vertical="top"/>
    </xf>
    <xf numFmtId="164" fontId="0" fillId="0" borderId="0" xfId="0" applyNumberFormat="1" applyFill="1" applyBorder="1" applyAlignment="1" applyProtection="1">
      <alignment horizontal="right" vertical="top"/>
      <protection locked="0"/>
    </xf>
    <xf numFmtId="0" fontId="2" fillId="0" borderId="0" xfId="0" applyFont="1" applyFill="1" applyBorder="1" applyAlignment="1">
      <alignment horizontal="right" vertical="top"/>
    </xf>
    <xf numFmtId="2" fontId="2" fillId="5" borderId="1" xfId="0" applyNumberFormat="1" applyFont="1" applyFill="1" applyBorder="1" applyAlignment="1">
      <alignment horizontal="right" vertical="top"/>
    </xf>
    <xf numFmtId="2" fontId="2" fillId="5" borderId="3" xfId="0" applyNumberFormat="1" applyFont="1" applyFill="1" applyBorder="1" applyAlignment="1">
      <alignment horizontal="right" vertical="top"/>
    </xf>
    <xf numFmtId="2" fontId="0" fillId="3" borderId="1" xfId="0" applyNumberFormat="1" applyFont="1" applyFill="1" applyBorder="1" applyAlignment="1" applyProtection="1">
      <alignment horizontal="right" vertical="top"/>
      <protection locked="0"/>
    </xf>
    <xf numFmtId="2" fontId="0" fillId="3" borderId="3" xfId="0" applyNumberFormat="1" applyFont="1" applyFill="1" applyBorder="1" applyAlignment="1" applyProtection="1">
      <alignment horizontal="right" vertical="top"/>
      <protection locked="0"/>
    </xf>
    <xf numFmtId="2" fontId="0" fillId="0" borderId="6" xfId="0" applyNumberFormat="1" applyFont="1" applyFill="1" applyBorder="1" applyAlignment="1" applyProtection="1">
      <alignment horizontal="right" vertical="top"/>
      <protection locked="0"/>
    </xf>
    <xf numFmtId="2" fontId="2" fillId="6" borderId="2" xfId="0" applyNumberFormat="1" applyFont="1" applyFill="1" applyBorder="1" applyAlignment="1">
      <alignment horizontal="right" vertical="top"/>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xf>
    <xf numFmtId="0" fontId="0" fillId="4" borderId="1" xfId="0"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49" fontId="0" fillId="3" borderId="0"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9525</xdr:rowOff>
    </xdr:from>
    <xdr:to>
      <xdr:col>11</xdr:col>
      <xdr:colOff>704850</xdr:colOff>
      <xdr:row>7</xdr:row>
      <xdr:rowOff>38100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202025" y="9525"/>
          <a:ext cx="1657350" cy="1162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1657350" cy="11620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106275" y="104775"/>
          <a:ext cx="1657350" cy="11620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8:N54"/>
  <sheetViews>
    <sheetView workbookViewId="0" topLeftCell="E1">
      <selection activeCell="F8" sqref="F8:J8"/>
    </sheetView>
  </sheetViews>
  <sheetFormatPr defaultColWidth="9.140625" defaultRowHeight="12.75"/>
  <cols>
    <col min="1" max="1" width="10.00390625" style="0" customWidth="1"/>
    <col min="2" max="2" width="7.00390625" style="0" customWidth="1"/>
    <col min="3" max="4" width="16.00390625" style="0" customWidth="1"/>
    <col min="5" max="5" width="24.00390625" style="0" customWidth="1"/>
    <col min="6" max="7" width="63.00390625" style="0" customWidth="1"/>
    <col min="8" max="8" width="6.00390625" style="0" customWidth="1"/>
    <col min="9" max="9" width="20.28125" style="9" customWidth="1"/>
    <col min="10" max="14" width="16.00390625" style="0" customWidth="1"/>
  </cols>
  <sheetData>
    <row r="1" ht="12.75"/>
    <row r="2" ht="12.75"/>
    <row r="3" ht="12.75"/>
    <row r="4" ht="12.75"/>
    <row r="5" ht="12.75"/>
    <row r="6" ht="12.75"/>
    <row r="7" ht="12.75"/>
    <row r="8" spans="6:10" ht="15.75">
      <c r="F8" s="40" t="s">
        <v>91</v>
      </c>
      <c r="G8" s="40"/>
      <c r="H8" s="40"/>
      <c r="I8" s="40"/>
      <c r="J8" s="40"/>
    </row>
    <row r="10" spans="1:10" ht="12.75">
      <c r="A10" s="35" t="s">
        <v>0</v>
      </c>
      <c r="B10" s="36"/>
      <c r="C10" s="36"/>
      <c r="D10" s="36"/>
      <c r="E10" s="36"/>
      <c r="F10" s="2" t="s">
        <v>1</v>
      </c>
      <c r="G10" s="1" t="s">
        <v>2</v>
      </c>
      <c r="H10" s="37" t="s">
        <v>3</v>
      </c>
      <c r="I10" s="38"/>
      <c r="J10" s="36"/>
    </row>
    <row r="11" spans="1:5" ht="12.75">
      <c r="A11" s="39" t="s">
        <v>4</v>
      </c>
      <c r="B11" s="36"/>
      <c r="C11" s="36"/>
      <c r="D11" s="36"/>
      <c r="E11" s="36"/>
    </row>
    <row r="12" spans="1:14" ht="25.5">
      <c r="A12" s="1" t="s">
        <v>5</v>
      </c>
      <c r="B12" s="1" t="s">
        <v>6</v>
      </c>
      <c r="C12" s="1" t="s">
        <v>7</v>
      </c>
      <c r="D12" s="1" t="s">
        <v>8</v>
      </c>
      <c r="E12" s="1" t="s">
        <v>9</v>
      </c>
      <c r="F12" s="1" t="s">
        <v>10</v>
      </c>
      <c r="G12" s="4" t="s">
        <v>11</v>
      </c>
      <c r="H12" s="1" t="s">
        <v>12</v>
      </c>
      <c r="I12" s="33" t="s">
        <v>109</v>
      </c>
      <c r="J12" s="4" t="s">
        <v>13</v>
      </c>
      <c r="K12" s="1" t="s">
        <v>14</v>
      </c>
      <c r="L12" s="1" t="s">
        <v>15</v>
      </c>
      <c r="M12" s="20" t="s">
        <v>108</v>
      </c>
      <c r="N12" s="19" t="s">
        <v>107</v>
      </c>
    </row>
    <row r="13" spans="1:14" ht="38.25">
      <c r="A13" s="3">
        <v>1084</v>
      </c>
      <c r="B13" s="3">
        <v>21010</v>
      </c>
      <c r="C13" s="5">
        <v>32.9</v>
      </c>
      <c r="D13" s="3" t="s">
        <v>16</v>
      </c>
      <c r="E13" s="3" t="s">
        <v>17</v>
      </c>
      <c r="F13" s="3" t="s">
        <v>18</v>
      </c>
      <c r="G13" s="2" t="s">
        <v>3</v>
      </c>
      <c r="H13" s="6">
        <v>85</v>
      </c>
      <c r="I13" s="17" t="s">
        <v>102</v>
      </c>
      <c r="J13" s="7" t="s">
        <v>3</v>
      </c>
      <c r="K13" s="8" t="e">
        <f aca="true" t="shared" si="0" ref="K13:K50">H13*J13</f>
        <v>#VALUE!</v>
      </c>
      <c r="L13" s="8" t="str">
        <f aca="true" t="shared" si="1" ref="L13:L50">IF(J13&gt;C13,"Vyšší"," --- ")</f>
        <v>Vyšší</v>
      </c>
      <c r="M13" s="28" t="s">
        <v>132</v>
      </c>
      <c r="N13" s="26" t="e">
        <f aca="true" t="shared" si="2" ref="N13:N50">H13*M13</f>
        <v>#VALUE!</v>
      </c>
    </row>
    <row r="14" spans="1:14" ht="38.25">
      <c r="A14" s="3">
        <v>1086</v>
      </c>
      <c r="B14" s="3">
        <v>21012</v>
      </c>
      <c r="C14" s="5">
        <v>34</v>
      </c>
      <c r="D14" s="3" t="s">
        <v>16</v>
      </c>
      <c r="E14" s="3" t="s">
        <v>19</v>
      </c>
      <c r="F14" s="3" t="s">
        <v>20</v>
      </c>
      <c r="G14" s="2" t="s">
        <v>3</v>
      </c>
      <c r="H14" s="6">
        <v>10</v>
      </c>
      <c r="I14" s="17" t="s">
        <v>99</v>
      </c>
      <c r="J14" s="7" t="s">
        <v>3</v>
      </c>
      <c r="K14" s="8" t="e">
        <f t="shared" si="0"/>
        <v>#VALUE!</v>
      </c>
      <c r="L14" s="8" t="str">
        <f t="shared" si="1"/>
        <v>Vyšší</v>
      </c>
      <c r="M14" s="28" t="s">
        <v>132</v>
      </c>
      <c r="N14" s="26" t="e">
        <f t="shared" si="2"/>
        <v>#VALUE!</v>
      </c>
    </row>
    <row r="15" spans="1:14" ht="63.75">
      <c r="A15" s="3">
        <v>1087</v>
      </c>
      <c r="B15" s="3">
        <v>21013</v>
      </c>
      <c r="C15" s="5">
        <v>20.68</v>
      </c>
      <c r="D15" s="3" t="s">
        <v>16</v>
      </c>
      <c r="E15" s="3" t="s">
        <v>21</v>
      </c>
      <c r="F15" s="3" t="s">
        <v>22</v>
      </c>
      <c r="G15" s="2" t="s">
        <v>3</v>
      </c>
      <c r="H15" s="6">
        <v>80</v>
      </c>
      <c r="I15" s="17" t="s">
        <v>102</v>
      </c>
      <c r="J15" s="7" t="s">
        <v>3</v>
      </c>
      <c r="K15" s="8" t="e">
        <f t="shared" si="0"/>
        <v>#VALUE!</v>
      </c>
      <c r="L15" s="8" t="str">
        <f t="shared" si="1"/>
        <v>Vyšší</v>
      </c>
      <c r="M15" s="28" t="s">
        <v>132</v>
      </c>
      <c r="N15" s="26" t="e">
        <f t="shared" si="2"/>
        <v>#VALUE!</v>
      </c>
    </row>
    <row r="16" spans="1:14" ht="153">
      <c r="A16" s="3">
        <v>1091</v>
      </c>
      <c r="B16" s="3">
        <v>21017</v>
      </c>
      <c r="C16" s="5">
        <v>250</v>
      </c>
      <c r="D16" s="3" t="s">
        <v>16</v>
      </c>
      <c r="E16" s="3" t="s">
        <v>23</v>
      </c>
      <c r="F16" s="3" t="s">
        <v>24</v>
      </c>
      <c r="G16" s="2" t="s">
        <v>3</v>
      </c>
      <c r="H16" s="6">
        <v>5</v>
      </c>
      <c r="I16" s="17" t="s">
        <v>133</v>
      </c>
      <c r="J16" s="7" t="s">
        <v>3</v>
      </c>
      <c r="K16" s="8" t="e">
        <f t="shared" si="0"/>
        <v>#VALUE!</v>
      </c>
      <c r="L16" s="8" t="str">
        <f t="shared" si="1"/>
        <v>Vyšší</v>
      </c>
      <c r="M16" s="28" t="s">
        <v>132</v>
      </c>
      <c r="N16" s="26" t="e">
        <f t="shared" si="2"/>
        <v>#VALUE!</v>
      </c>
    </row>
    <row r="17" spans="1:14" ht="63.75">
      <c r="A17" s="3">
        <v>1092</v>
      </c>
      <c r="B17" s="3">
        <v>21018</v>
      </c>
      <c r="C17" s="5">
        <v>121</v>
      </c>
      <c r="D17" s="3" t="s">
        <v>16</v>
      </c>
      <c r="E17" s="3" t="s">
        <v>25</v>
      </c>
      <c r="F17" s="3" t="s">
        <v>26</v>
      </c>
      <c r="G17" s="2" t="s">
        <v>3</v>
      </c>
      <c r="H17" s="6">
        <v>25</v>
      </c>
      <c r="I17" s="17" t="s">
        <v>101</v>
      </c>
      <c r="J17" s="7" t="s">
        <v>3</v>
      </c>
      <c r="K17" s="8" t="e">
        <f t="shared" si="0"/>
        <v>#VALUE!</v>
      </c>
      <c r="L17" s="8" t="str">
        <f t="shared" si="1"/>
        <v>Vyšší</v>
      </c>
      <c r="M17" s="28" t="s">
        <v>132</v>
      </c>
      <c r="N17" s="26" t="e">
        <f t="shared" si="2"/>
        <v>#VALUE!</v>
      </c>
    </row>
    <row r="18" spans="1:14" ht="25.5">
      <c r="A18" s="3">
        <v>1098</v>
      </c>
      <c r="B18" s="3">
        <v>21024</v>
      </c>
      <c r="C18" s="5">
        <v>15</v>
      </c>
      <c r="D18" s="3" t="s">
        <v>16</v>
      </c>
      <c r="E18" s="3" t="s">
        <v>27</v>
      </c>
      <c r="F18" s="3" t="s">
        <v>28</v>
      </c>
      <c r="G18" s="2" t="s">
        <v>3</v>
      </c>
      <c r="H18" s="6">
        <v>10</v>
      </c>
      <c r="I18" s="17" t="s">
        <v>134</v>
      </c>
      <c r="J18" s="7" t="s">
        <v>3</v>
      </c>
      <c r="K18" s="8" t="e">
        <f t="shared" si="0"/>
        <v>#VALUE!</v>
      </c>
      <c r="L18" s="8" t="str">
        <f t="shared" si="1"/>
        <v>Vyšší</v>
      </c>
      <c r="M18" s="28" t="s">
        <v>132</v>
      </c>
      <c r="N18" s="26" t="e">
        <f t="shared" si="2"/>
        <v>#VALUE!</v>
      </c>
    </row>
    <row r="19" spans="1:14" ht="38.25">
      <c r="A19" s="3">
        <v>1099</v>
      </c>
      <c r="B19" s="3">
        <v>21025</v>
      </c>
      <c r="C19" s="5">
        <v>534.58</v>
      </c>
      <c r="D19" s="3" t="s">
        <v>16</v>
      </c>
      <c r="E19" s="3" t="s">
        <v>29</v>
      </c>
      <c r="F19" s="3" t="s">
        <v>30</v>
      </c>
      <c r="G19" s="2" t="s">
        <v>3</v>
      </c>
      <c r="H19" s="6">
        <v>40</v>
      </c>
      <c r="I19" s="17" t="s">
        <v>135</v>
      </c>
      <c r="J19" s="7" t="s">
        <v>3</v>
      </c>
      <c r="K19" s="8" t="e">
        <f t="shared" si="0"/>
        <v>#VALUE!</v>
      </c>
      <c r="L19" s="8" t="str">
        <f t="shared" si="1"/>
        <v>Vyšší</v>
      </c>
      <c r="M19" s="28" t="s">
        <v>132</v>
      </c>
      <c r="N19" s="26" t="e">
        <f t="shared" si="2"/>
        <v>#VALUE!</v>
      </c>
    </row>
    <row r="20" spans="1:14" ht="25.5">
      <c r="A20" s="3">
        <v>1101</v>
      </c>
      <c r="B20" s="3">
        <v>21027</v>
      </c>
      <c r="C20" s="5">
        <v>119.31</v>
      </c>
      <c r="D20" s="3" t="s">
        <v>16</v>
      </c>
      <c r="E20" s="3" t="s">
        <v>31</v>
      </c>
      <c r="F20" s="3" t="s">
        <v>32</v>
      </c>
      <c r="G20" s="2" t="s">
        <v>3</v>
      </c>
      <c r="H20" s="6">
        <v>60</v>
      </c>
      <c r="I20" s="17" t="s">
        <v>104</v>
      </c>
      <c r="J20" s="7" t="s">
        <v>3</v>
      </c>
      <c r="K20" s="8" t="e">
        <f t="shared" si="0"/>
        <v>#VALUE!</v>
      </c>
      <c r="L20" s="8" t="str">
        <f t="shared" si="1"/>
        <v>Vyšší</v>
      </c>
      <c r="M20" s="28" t="s">
        <v>132</v>
      </c>
      <c r="N20" s="26" t="e">
        <f t="shared" si="2"/>
        <v>#VALUE!</v>
      </c>
    </row>
    <row r="21" spans="1:14" ht="15">
      <c r="A21" s="3">
        <v>1106</v>
      </c>
      <c r="B21" s="3">
        <v>21032</v>
      </c>
      <c r="C21" s="5">
        <v>5.27</v>
      </c>
      <c r="D21" s="3" t="s">
        <v>16</v>
      </c>
      <c r="E21" s="3" t="s">
        <v>33</v>
      </c>
      <c r="F21" s="3" t="s">
        <v>34</v>
      </c>
      <c r="G21" s="2" t="s">
        <v>3</v>
      </c>
      <c r="H21" s="6">
        <v>20</v>
      </c>
      <c r="I21" s="17" t="s">
        <v>136</v>
      </c>
      <c r="J21" s="7" t="s">
        <v>3</v>
      </c>
      <c r="K21" s="8" t="e">
        <f t="shared" si="0"/>
        <v>#VALUE!</v>
      </c>
      <c r="L21" s="8" t="str">
        <f t="shared" si="1"/>
        <v>Vyšší</v>
      </c>
      <c r="M21" s="28" t="s">
        <v>132</v>
      </c>
      <c r="N21" s="26" t="e">
        <f t="shared" si="2"/>
        <v>#VALUE!</v>
      </c>
    </row>
    <row r="22" spans="1:14" ht="25.5">
      <c r="A22" s="3">
        <v>1110</v>
      </c>
      <c r="B22" s="3">
        <v>21036</v>
      </c>
      <c r="C22" s="5">
        <v>27.47</v>
      </c>
      <c r="D22" s="3" t="s">
        <v>16</v>
      </c>
      <c r="E22" s="3" t="s">
        <v>35</v>
      </c>
      <c r="F22" s="3" t="s">
        <v>36</v>
      </c>
      <c r="G22" s="2" t="s">
        <v>3</v>
      </c>
      <c r="H22" s="6">
        <v>40</v>
      </c>
      <c r="I22" s="17" t="s">
        <v>103</v>
      </c>
      <c r="J22" s="7" t="s">
        <v>3</v>
      </c>
      <c r="K22" s="8" t="e">
        <f t="shared" si="0"/>
        <v>#VALUE!</v>
      </c>
      <c r="L22" s="8" t="str">
        <f t="shared" si="1"/>
        <v>Vyšší</v>
      </c>
      <c r="M22" s="28" t="s">
        <v>132</v>
      </c>
      <c r="N22" s="26" t="e">
        <f t="shared" si="2"/>
        <v>#VALUE!</v>
      </c>
    </row>
    <row r="23" spans="1:14" ht="25.5">
      <c r="A23" s="3">
        <v>1111</v>
      </c>
      <c r="B23" s="3">
        <v>21037</v>
      </c>
      <c r="C23" s="5">
        <v>35.5</v>
      </c>
      <c r="D23" s="3" t="s">
        <v>16</v>
      </c>
      <c r="E23" s="3" t="s">
        <v>37</v>
      </c>
      <c r="F23" s="3" t="s">
        <v>38</v>
      </c>
      <c r="G23" s="2" t="s">
        <v>3</v>
      </c>
      <c r="H23" s="6">
        <v>3</v>
      </c>
      <c r="I23" s="17" t="s">
        <v>102</v>
      </c>
      <c r="J23" s="7" t="s">
        <v>3</v>
      </c>
      <c r="K23" s="8" t="e">
        <f t="shared" si="0"/>
        <v>#VALUE!</v>
      </c>
      <c r="L23" s="8" t="str">
        <f t="shared" si="1"/>
        <v>Vyšší</v>
      </c>
      <c r="M23" s="28" t="s">
        <v>132</v>
      </c>
      <c r="N23" s="26" t="e">
        <f t="shared" si="2"/>
        <v>#VALUE!</v>
      </c>
    </row>
    <row r="24" spans="1:14" ht="140.25">
      <c r="A24" s="3">
        <v>1113</v>
      </c>
      <c r="B24" s="3">
        <v>21039</v>
      </c>
      <c r="C24" s="5">
        <v>27.47</v>
      </c>
      <c r="D24" s="3" t="s">
        <v>16</v>
      </c>
      <c r="E24" s="3" t="s">
        <v>39</v>
      </c>
      <c r="F24" s="3" t="s">
        <v>40</v>
      </c>
      <c r="G24" s="2" t="s">
        <v>3</v>
      </c>
      <c r="H24" s="6">
        <v>20</v>
      </c>
      <c r="I24" s="17" t="s">
        <v>125</v>
      </c>
      <c r="J24" s="7" t="s">
        <v>3</v>
      </c>
      <c r="K24" s="8" t="e">
        <f t="shared" si="0"/>
        <v>#VALUE!</v>
      </c>
      <c r="L24" s="8" t="str">
        <f t="shared" si="1"/>
        <v>Vyšší</v>
      </c>
      <c r="M24" s="28" t="s">
        <v>132</v>
      </c>
      <c r="N24" s="26" t="e">
        <f t="shared" si="2"/>
        <v>#VALUE!</v>
      </c>
    </row>
    <row r="25" spans="1:14" ht="63.75">
      <c r="A25" s="3">
        <v>1114</v>
      </c>
      <c r="B25" s="3">
        <v>21040</v>
      </c>
      <c r="C25" s="5">
        <v>41</v>
      </c>
      <c r="D25" s="3" t="s">
        <v>16</v>
      </c>
      <c r="E25" s="3" t="s">
        <v>41</v>
      </c>
      <c r="F25" s="3" t="s">
        <v>42</v>
      </c>
      <c r="G25" s="2" t="s">
        <v>3</v>
      </c>
      <c r="H25" s="6">
        <v>40</v>
      </c>
      <c r="I25" s="17" t="s">
        <v>102</v>
      </c>
      <c r="J25" s="7" t="s">
        <v>3</v>
      </c>
      <c r="K25" s="8" t="e">
        <f t="shared" si="0"/>
        <v>#VALUE!</v>
      </c>
      <c r="L25" s="8" t="str">
        <f t="shared" si="1"/>
        <v>Vyšší</v>
      </c>
      <c r="M25" s="28" t="s">
        <v>132</v>
      </c>
      <c r="N25" s="26" t="e">
        <f t="shared" si="2"/>
        <v>#VALUE!</v>
      </c>
    </row>
    <row r="26" spans="1:14" ht="38.25">
      <c r="A26" s="3">
        <v>1117</v>
      </c>
      <c r="B26" s="3">
        <v>21043</v>
      </c>
      <c r="C26" s="5">
        <v>34</v>
      </c>
      <c r="D26" s="3" t="s">
        <v>16</v>
      </c>
      <c r="E26" s="3" t="s">
        <v>43</v>
      </c>
      <c r="F26" s="3" t="s">
        <v>44</v>
      </c>
      <c r="G26" s="2" t="s">
        <v>3</v>
      </c>
      <c r="H26" s="6">
        <v>5</v>
      </c>
      <c r="I26" s="17" t="s">
        <v>124</v>
      </c>
      <c r="J26" s="7" t="s">
        <v>3</v>
      </c>
      <c r="K26" s="8" t="e">
        <f t="shared" si="0"/>
        <v>#VALUE!</v>
      </c>
      <c r="L26" s="8" t="str">
        <f t="shared" si="1"/>
        <v>Vyšší</v>
      </c>
      <c r="M26" s="28" t="s">
        <v>132</v>
      </c>
      <c r="N26" s="26" t="e">
        <f t="shared" si="2"/>
        <v>#VALUE!</v>
      </c>
    </row>
    <row r="27" spans="1:14" ht="38.25">
      <c r="A27" s="3">
        <v>1118</v>
      </c>
      <c r="B27" s="3">
        <v>21044</v>
      </c>
      <c r="C27" s="5">
        <v>280.48</v>
      </c>
      <c r="D27" s="3" t="s">
        <v>16</v>
      </c>
      <c r="E27" s="3" t="s">
        <v>45</v>
      </c>
      <c r="F27" s="3" t="s">
        <v>46</v>
      </c>
      <c r="G27" s="2" t="s">
        <v>3</v>
      </c>
      <c r="H27" s="6">
        <v>2</v>
      </c>
      <c r="I27" s="17" t="s">
        <v>123</v>
      </c>
      <c r="J27" s="7" t="s">
        <v>3</v>
      </c>
      <c r="K27" s="8" t="e">
        <f t="shared" si="0"/>
        <v>#VALUE!</v>
      </c>
      <c r="L27" s="8" t="str">
        <f t="shared" si="1"/>
        <v>Vyšší</v>
      </c>
      <c r="M27" s="28" t="s">
        <v>132</v>
      </c>
      <c r="N27" s="26" t="e">
        <f t="shared" si="2"/>
        <v>#VALUE!</v>
      </c>
    </row>
    <row r="28" spans="1:14" ht="38.25">
      <c r="A28" s="3">
        <v>1122</v>
      </c>
      <c r="B28" s="3">
        <v>21048</v>
      </c>
      <c r="C28" s="5">
        <v>84.94</v>
      </c>
      <c r="D28" s="3" t="s">
        <v>16</v>
      </c>
      <c r="E28" s="3" t="s">
        <v>47</v>
      </c>
      <c r="F28" s="3" t="s">
        <v>48</v>
      </c>
      <c r="G28" s="2" t="s">
        <v>3</v>
      </c>
      <c r="H28" s="6">
        <v>30</v>
      </c>
      <c r="I28" s="17" t="s">
        <v>101</v>
      </c>
      <c r="J28" s="7" t="s">
        <v>3</v>
      </c>
      <c r="K28" s="8" t="e">
        <f t="shared" si="0"/>
        <v>#VALUE!</v>
      </c>
      <c r="L28" s="8" t="str">
        <f t="shared" si="1"/>
        <v>Vyšší</v>
      </c>
      <c r="M28" s="28" t="s">
        <v>132</v>
      </c>
      <c r="N28" s="26" t="e">
        <f t="shared" si="2"/>
        <v>#VALUE!</v>
      </c>
    </row>
    <row r="29" spans="1:14" ht="51">
      <c r="A29" s="3">
        <v>1123</v>
      </c>
      <c r="B29" s="3">
        <v>21049</v>
      </c>
      <c r="C29" s="5">
        <v>32</v>
      </c>
      <c r="D29" s="3" t="s">
        <v>16</v>
      </c>
      <c r="E29" s="3" t="s">
        <v>49</v>
      </c>
      <c r="F29" s="3" t="s">
        <v>50</v>
      </c>
      <c r="G29" s="2" t="s">
        <v>3</v>
      </c>
      <c r="H29" s="6">
        <v>125</v>
      </c>
      <c r="I29" s="17" t="s">
        <v>100</v>
      </c>
      <c r="J29" s="7" t="s">
        <v>3</v>
      </c>
      <c r="K29" s="8" t="e">
        <f t="shared" si="0"/>
        <v>#VALUE!</v>
      </c>
      <c r="L29" s="8" t="str">
        <f t="shared" si="1"/>
        <v>Vyšší</v>
      </c>
      <c r="M29" s="28" t="s">
        <v>132</v>
      </c>
      <c r="N29" s="26" t="e">
        <f t="shared" si="2"/>
        <v>#VALUE!</v>
      </c>
    </row>
    <row r="30" spans="1:14" ht="15">
      <c r="A30" s="3">
        <v>1124</v>
      </c>
      <c r="B30" s="3">
        <v>21050</v>
      </c>
      <c r="C30" s="5">
        <v>9.5</v>
      </c>
      <c r="D30" s="3" t="s">
        <v>16</v>
      </c>
      <c r="E30" s="3" t="s">
        <v>51</v>
      </c>
      <c r="F30" s="3" t="s">
        <v>52</v>
      </c>
      <c r="G30" s="2" t="s">
        <v>3</v>
      </c>
      <c r="H30" s="6">
        <v>50</v>
      </c>
      <c r="I30" s="17" t="s">
        <v>99</v>
      </c>
      <c r="J30" s="7" t="s">
        <v>3</v>
      </c>
      <c r="K30" s="8" t="e">
        <f t="shared" si="0"/>
        <v>#VALUE!</v>
      </c>
      <c r="L30" s="8" t="str">
        <f t="shared" si="1"/>
        <v>Vyšší</v>
      </c>
      <c r="M30" s="28" t="s">
        <v>132</v>
      </c>
      <c r="N30" s="26" t="e">
        <f t="shared" si="2"/>
        <v>#VALUE!</v>
      </c>
    </row>
    <row r="31" spans="1:14" ht="38.25">
      <c r="A31" s="3">
        <v>1126</v>
      </c>
      <c r="B31" s="3">
        <v>21052</v>
      </c>
      <c r="C31" s="5">
        <v>10.91</v>
      </c>
      <c r="D31" s="3" t="s">
        <v>16</v>
      </c>
      <c r="E31" s="3" t="s">
        <v>53</v>
      </c>
      <c r="F31" s="3" t="s">
        <v>54</v>
      </c>
      <c r="G31" s="2" t="s">
        <v>3</v>
      </c>
      <c r="H31" s="6">
        <v>50</v>
      </c>
      <c r="I31" s="17" t="s">
        <v>98</v>
      </c>
      <c r="J31" s="7" t="s">
        <v>3</v>
      </c>
      <c r="K31" s="8" t="e">
        <f t="shared" si="0"/>
        <v>#VALUE!</v>
      </c>
      <c r="L31" s="8" t="str">
        <f t="shared" si="1"/>
        <v>Vyšší</v>
      </c>
      <c r="M31" s="28" t="s">
        <v>132</v>
      </c>
      <c r="N31" s="26" t="e">
        <f t="shared" si="2"/>
        <v>#VALUE!</v>
      </c>
    </row>
    <row r="32" spans="1:14" ht="15">
      <c r="A32" s="3">
        <v>1134</v>
      </c>
      <c r="B32" s="3">
        <v>21060</v>
      </c>
      <c r="C32" s="5">
        <v>13.31</v>
      </c>
      <c r="D32" s="3" t="s">
        <v>16</v>
      </c>
      <c r="E32" s="3" t="s">
        <v>55</v>
      </c>
      <c r="F32" s="3" t="s">
        <v>56</v>
      </c>
      <c r="G32" s="2" t="s">
        <v>3</v>
      </c>
      <c r="H32" s="6">
        <v>10</v>
      </c>
      <c r="I32" s="17" t="s">
        <v>93</v>
      </c>
      <c r="J32" s="7" t="s">
        <v>3</v>
      </c>
      <c r="K32" s="8" t="e">
        <f t="shared" si="0"/>
        <v>#VALUE!</v>
      </c>
      <c r="L32" s="8" t="str">
        <f t="shared" si="1"/>
        <v>Vyšší</v>
      </c>
      <c r="M32" s="28" t="s">
        <v>132</v>
      </c>
      <c r="N32" s="26" t="e">
        <f t="shared" si="2"/>
        <v>#VALUE!</v>
      </c>
    </row>
    <row r="33" spans="1:14" ht="15">
      <c r="A33" s="3">
        <v>1135</v>
      </c>
      <c r="B33" s="3">
        <v>21061</v>
      </c>
      <c r="C33" s="5">
        <v>10.19</v>
      </c>
      <c r="D33" s="3" t="s">
        <v>16</v>
      </c>
      <c r="E33" s="3" t="s">
        <v>57</v>
      </c>
      <c r="F33" s="3" t="s">
        <v>58</v>
      </c>
      <c r="G33" s="2" t="s">
        <v>3</v>
      </c>
      <c r="H33" s="6">
        <v>3</v>
      </c>
      <c r="I33" s="17" t="s">
        <v>93</v>
      </c>
      <c r="J33" s="7" t="s">
        <v>3</v>
      </c>
      <c r="K33" s="8" t="e">
        <f t="shared" si="0"/>
        <v>#VALUE!</v>
      </c>
      <c r="L33" s="8" t="str">
        <f t="shared" si="1"/>
        <v>Vyšší</v>
      </c>
      <c r="M33" s="28" t="s">
        <v>132</v>
      </c>
      <c r="N33" s="26" t="e">
        <f t="shared" si="2"/>
        <v>#VALUE!</v>
      </c>
    </row>
    <row r="34" spans="1:14" ht="25.5">
      <c r="A34" s="3">
        <v>1137</v>
      </c>
      <c r="B34" s="3">
        <v>21063</v>
      </c>
      <c r="C34" s="5">
        <v>14.52</v>
      </c>
      <c r="D34" s="3" t="s">
        <v>16</v>
      </c>
      <c r="E34" s="3" t="s">
        <v>59</v>
      </c>
      <c r="F34" s="3" t="s">
        <v>60</v>
      </c>
      <c r="G34" s="2" t="s">
        <v>3</v>
      </c>
      <c r="H34" s="6">
        <v>5</v>
      </c>
      <c r="I34" s="17" t="s">
        <v>137</v>
      </c>
      <c r="J34" s="7" t="s">
        <v>3</v>
      </c>
      <c r="K34" s="8" t="e">
        <f t="shared" si="0"/>
        <v>#VALUE!</v>
      </c>
      <c r="L34" s="8" t="str">
        <f t="shared" si="1"/>
        <v>Vyšší</v>
      </c>
      <c r="M34" s="28" t="s">
        <v>132</v>
      </c>
      <c r="N34" s="26" t="e">
        <f t="shared" si="2"/>
        <v>#VALUE!</v>
      </c>
    </row>
    <row r="35" spans="1:14" ht="25.5">
      <c r="A35" s="3">
        <v>1138</v>
      </c>
      <c r="B35" s="3">
        <v>21064</v>
      </c>
      <c r="C35" s="5">
        <v>24.44</v>
      </c>
      <c r="D35" s="3" t="s">
        <v>16</v>
      </c>
      <c r="E35" s="3" t="s">
        <v>61</v>
      </c>
      <c r="F35" s="3" t="s">
        <v>62</v>
      </c>
      <c r="G35" s="2" t="s">
        <v>3</v>
      </c>
      <c r="H35" s="6">
        <v>1</v>
      </c>
      <c r="I35" s="17" t="s">
        <v>137</v>
      </c>
      <c r="J35" s="7" t="s">
        <v>3</v>
      </c>
      <c r="K35" s="8" t="e">
        <f t="shared" si="0"/>
        <v>#VALUE!</v>
      </c>
      <c r="L35" s="8" t="str">
        <f t="shared" si="1"/>
        <v>Vyšší</v>
      </c>
      <c r="M35" s="28" t="s">
        <v>132</v>
      </c>
      <c r="N35" s="26" t="e">
        <f t="shared" si="2"/>
        <v>#VALUE!</v>
      </c>
    </row>
    <row r="36" spans="1:14" ht="38.25">
      <c r="A36" s="3">
        <v>1146</v>
      </c>
      <c r="B36" s="3">
        <v>21072</v>
      </c>
      <c r="C36" s="5">
        <v>110.47</v>
      </c>
      <c r="D36" s="3" t="s">
        <v>16</v>
      </c>
      <c r="E36" s="3" t="s">
        <v>63</v>
      </c>
      <c r="F36" s="3" t="s">
        <v>64</v>
      </c>
      <c r="G36" s="2" t="s">
        <v>3</v>
      </c>
      <c r="H36" s="6">
        <v>20</v>
      </c>
      <c r="I36" s="17" t="s">
        <v>97</v>
      </c>
      <c r="J36" s="7" t="s">
        <v>3</v>
      </c>
      <c r="K36" s="8" t="e">
        <f t="shared" si="0"/>
        <v>#VALUE!</v>
      </c>
      <c r="L36" s="8" t="str">
        <f t="shared" si="1"/>
        <v>Vyšší</v>
      </c>
      <c r="M36" s="28" t="s">
        <v>132</v>
      </c>
      <c r="N36" s="26" t="e">
        <f t="shared" si="2"/>
        <v>#VALUE!</v>
      </c>
    </row>
    <row r="37" spans="1:14" ht="25.5">
      <c r="A37" s="3">
        <v>1150</v>
      </c>
      <c r="B37" s="3">
        <v>21076</v>
      </c>
      <c r="C37" s="5">
        <v>66.19</v>
      </c>
      <c r="D37" s="3" t="s">
        <v>16</v>
      </c>
      <c r="E37" s="3" t="s">
        <v>65</v>
      </c>
      <c r="F37" s="3" t="s">
        <v>66</v>
      </c>
      <c r="G37" s="2" t="s">
        <v>3</v>
      </c>
      <c r="H37" s="6">
        <v>5</v>
      </c>
      <c r="I37" s="17" t="s">
        <v>93</v>
      </c>
      <c r="J37" s="7" t="s">
        <v>3</v>
      </c>
      <c r="K37" s="8" t="e">
        <f t="shared" si="0"/>
        <v>#VALUE!</v>
      </c>
      <c r="L37" s="8" t="str">
        <f t="shared" si="1"/>
        <v>Vyšší</v>
      </c>
      <c r="M37" s="28" t="s">
        <v>132</v>
      </c>
      <c r="N37" s="26" t="e">
        <f t="shared" si="2"/>
        <v>#VALUE!</v>
      </c>
    </row>
    <row r="38" spans="1:14" ht="38.25">
      <c r="A38" s="3">
        <v>1153</v>
      </c>
      <c r="B38" s="3">
        <v>21079</v>
      </c>
      <c r="C38" s="5">
        <v>16.94</v>
      </c>
      <c r="D38" s="3" t="s">
        <v>16</v>
      </c>
      <c r="E38" s="3" t="s">
        <v>67</v>
      </c>
      <c r="F38" s="3" t="s">
        <v>68</v>
      </c>
      <c r="G38" s="2" t="s">
        <v>3</v>
      </c>
      <c r="H38" s="6">
        <v>5</v>
      </c>
      <c r="I38" s="17" t="s">
        <v>93</v>
      </c>
      <c r="J38" s="7" t="s">
        <v>3</v>
      </c>
      <c r="K38" s="8" t="e">
        <f t="shared" si="0"/>
        <v>#VALUE!</v>
      </c>
      <c r="L38" s="8" t="str">
        <f t="shared" si="1"/>
        <v>Vyšší</v>
      </c>
      <c r="M38" s="28" t="s">
        <v>132</v>
      </c>
      <c r="N38" s="26" t="e">
        <f t="shared" si="2"/>
        <v>#VALUE!</v>
      </c>
    </row>
    <row r="39" spans="1:14" ht="15">
      <c r="A39" s="3">
        <v>1155</v>
      </c>
      <c r="B39" s="3">
        <v>21081</v>
      </c>
      <c r="C39" s="5">
        <v>20.31</v>
      </c>
      <c r="D39" s="3" t="s">
        <v>16</v>
      </c>
      <c r="E39" s="3" t="s">
        <v>69</v>
      </c>
      <c r="F39" s="3" t="s">
        <v>70</v>
      </c>
      <c r="G39" s="2" t="s">
        <v>3</v>
      </c>
      <c r="H39" s="6">
        <v>50</v>
      </c>
      <c r="I39" s="17" t="s">
        <v>96</v>
      </c>
      <c r="J39" s="7" t="s">
        <v>3</v>
      </c>
      <c r="K39" s="8" t="e">
        <f t="shared" si="0"/>
        <v>#VALUE!</v>
      </c>
      <c r="L39" s="8" t="str">
        <f t="shared" si="1"/>
        <v>Vyšší</v>
      </c>
      <c r="M39" s="28" t="s">
        <v>132</v>
      </c>
      <c r="N39" s="26" t="e">
        <f t="shared" si="2"/>
        <v>#VALUE!</v>
      </c>
    </row>
    <row r="40" spans="1:14" ht="51">
      <c r="A40" s="3">
        <v>1158</v>
      </c>
      <c r="B40" s="3">
        <v>21084</v>
      </c>
      <c r="C40" s="5">
        <v>21.05</v>
      </c>
      <c r="D40" s="3" t="s">
        <v>16</v>
      </c>
      <c r="E40" s="3" t="s">
        <v>71</v>
      </c>
      <c r="F40" s="3" t="s">
        <v>72</v>
      </c>
      <c r="G40" s="2" t="s">
        <v>3</v>
      </c>
      <c r="H40" s="6">
        <v>20</v>
      </c>
      <c r="I40" s="17" t="s">
        <v>95</v>
      </c>
      <c r="J40" s="7" t="s">
        <v>3</v>
      </c>
      <c r="K40" s="8" t="e">
        <f t="shared" si="0"/>
        <v>#VALUE!</v>
      </c>
      <c r="L40" s="8" t="str">
        <f t="shared" si="1"/>
        <v>Vyšší</v>
      </c>
      <c r="M40" s="28" t="s">
        <v>132</v>
      </c>
      <c r="N40" s="26" t="e">
        <f t="shared" si="2"/>
        <v>#VALUE!</v>
      </c>
    </row>
    <row r="41" spans="1:14" ht="15">
      <c r="A41" s="3">
        <v>1161</v>
      </c>
      <c r="B41" s="3">
        <v>21087</v>
      </c>
      <c r="C41" s="5">
        <v>75.14</v>
      </c>
      <c r="D41" s="3" t="s">
        <v>16</v>
      </c>
      <c r="E41" s="3" t="s">
        <v>73</v>
      </c>
      <c r="F41" s="3" t="s">
        <v>74</v>
      </c>
      <c r="G41" s="2" t="s">
        <v>3</v>
      </c>
      <c r="H41" s="6">
        <v>20</v>
      </c>
      <c r="I41" s="17" t="s">
        <v>96</v>
      </c>
      <c r="J41" s="7" t="s">
        <v>3</v>
      </c>
      <c r="K41" s="8" t="e">
        <f t="shared" si="0"/>
        <v>#VALUE!</v>
      </c>
      <c r="L41" s="8" t="str">
        <f t="shared" si="1"/>
        <v>Vyšší</v>
      </c>
      <c r="M41" s="28" t="s">
        <v>132</v>
      </c>
      <c r="N41" s="26" t="e">
        <f t="shared" si="2"/>
        <v>#VALUE!</v>
      </c>
    </row>
    <row r="42" spans="1:14" ht="25.5">
      <c r="A42" s="3">
        <v>1162</v>
      </c>
      <c r="B42" s="3">
        <v>21088</v>
      </c>
      <c r="C42" s="5">
        <v>13.31</v>
      </c>
      <c r="D42" s="3" t="s">
        <v>16</v>
      </c>
      <c r="E42" s="3" t="s">
        <v>75</v>
      </c>
      <c r="F42" s="3" t="s">
        <v>76</v>
      </c>
      <c r="G42" s="2" t="s">
        <v>3</v>
      </c>
      <c r="H42" s="6">
        <v>200</v>
      </c>
      <c r="I42" s="17" t="s">
        <v>95</v>
      </c>
      <c r="J42" s="7" t="s">
        <v>3</v>
      </c>
      <c r="K42" s="8" t="e">
        <f t="shared" si="0"/>
        <v>#VALUE!</v>
      </c>
      <c r="L42" s="8" t="str">
        <f t="shared" si="1"/>
        <v>Vyšší</v>
      </c>
      <c r="M42" s="28" t="s">
        <v>132</v>
      </c>
      <c r="N42" s="26" t="e">
        <f t="shared" si="2"/>
        <v>#VALUE!</v>
      </c>
    </row>
    <row r="43" spans="1:14" ht="15">
      <c r="A43" s="3">
        <v>1163</v>
      </c>
      <c r="B43" s="3">
        <v>21089</v>
      </c>
      <c r="C43" s="5">
        <v>17.75</v>
      </c>
      <c r="D43" s="3" t="s">
        <v>16</v>
      </c>
      <c r="E43" s="3" t="s">
        <v>77</v>
      </c>
      <c r="F43" s="3" t="s">
        <v>78</v>
      </c>
      <c r="G43" s="2" t="s">
        <v>3</v>
      </c>
      <c r="H43" s="6">
        <v>30</v>
      </c>
      <c r="I43" s="17" t="s">
        <v>93</v>
      </c>
      <c r="J43" s="7" t="s">
        <v>3</v>
      </c>
      <c r="K43" s="8" t="e">
        <f t="shared" si="0"/>
        <v>#VALUE!</v>
      </c>
      <c r="L43" s="8" t="str">
        <f t="shared" si="1"/>
        <v>Vyšší</v>
      </c>
      <c r="M43" s="28" t="s">
        <v>132</v>
      </c>
      <c r="N43" s="26" t="e">
        <f t="shared" si="2"/>
        <v>#VALUE!</v>
      </c>
    </row>
    <row r="44" spans="1:14" ht="25.5">
      <c r="A44" s="3">
        <v>1164</v>
      </c>
      <c r="B44" s="3">
        <v>21090</v>
      </c>
      <c r="C44" s="5">
        <v>23.96</v>
      </c>
      <c r="D44" s="3" t="s">
        <v>16</v>
      </c>
      <c r="E44" s="3" t="s">
        <v>79</v>
      </c>
      <c r="F44" s="3" t="s">
        <v>80</v>
      </c>
      <c r="G44" s="2" t="s">
        <v>3</v>
      </c>
      <c r="H44" s="6">
        <v>200</v>
      </c>
      <c r="I44" s="17" t="s">
        <v>94</v>
      </c>
      <c r="J44" s="7" t="s">
        <v>3</v>
      </c>
      <c r="K44" s="8" t="e">
        <f t="shared" si="0"/>
        <v>#VALUE!</v>
      </c>
      <c r="L44" s="8" t="str">
        <f t="shared" si="1"/>
        <v>Vyšší</v>
      </c>
      <c r="M44" s="28" t="s">
        <v>132</v>
      </c>
      <c r="N44" s="26" t="e">
        <f t="shared" si="2"/>
        <v>#VALUE!</v>
      </c>
    </row>
    <row r="45" spans="1:14" ht="38.25">
      <c r="A45" s="3">
        <v>1166</v>
      </c>
      <c r="B45" s="3">
        <v>21092</v>
      </c>
      <c r="C45" s="5">
        <v>32</v>
      </c>
      <c r="D45" s="3" t="s">
        <v>16</v>
      </c>
      <c r="E45" s="3" t="s">
        <v>81</v>
      </c>
      <c r="F45" s="34" t="s">
        <v>139</v>
      </c>
      <c r="G45" s="2" t="s">
        <v>3</v>
      </c>
      <c r="H45" s="6">
        <v>15</v>
      </c>
      <c r="I45" s="6"/>
      <c r="J45" s="7" t="s">
        <v>3</v>
      </c>
      <c r="K45" s="8" t="e">
        <f t="shared" si="0"/>
        <v>#VALUE!</v>
      </c>
      <c r="L45" s="8" t="str">
        <f t="shared" si="1"/>
        <v>Vyšší</v>
      </c>
      <c r="M45" s="28" t="s">
        <v>132</v>
      </c>
      <c r="N45" s="26" t="e">
        <f t="shared" si="2"/>
        <v>#VALUE!</v>
      </c>
    </row>
    <row r="46" spans="1:14" ht="25.5">
      <c r="A46" s="3">
        <v>1170</v>
      </c>
      <c r="B46" s="3">
        <v>21096</v>
      </c>
      <c r="C46" s="5">
        <v>40.71</v>
      </c>
      <c r="D46" s="3" t="s">
        <v>16</v>
      </c>
      <c r="E46" s="3" t="s">
        <v>82</v>
      </c>
      <c r="F46" s="34" t="s">
        <v>138</v>
      </c>
      <c r="G46" s="2" t="s">
        <v>3</v>
      </c>
      <c r="H46" s="6">
        <v>10</v>
      </c>
      <c r="I46" s="6"/>
      <c r="J46" s="7" t="s">
        <v>3</v>
      </c>
      <c r="K46" s="8" t="e">
        <f t="shared" si="0"/>
        <v>#VALUE!</v>
      </c>
      <c r="L46" s="8" t="str">
        <f t="shared" si="1"/>
        <v>Vyšší</v>
      </c>
      <c r="M46" s="28" t="s">
        <v>132</v>
      </c>
      <c r="N46" s="26" t="e">
        <f t="shared" si="2"/>
        <v>#VALUE!</v>
      </c>
    </row>
    <row r="47" spans="1:14" ht="102">
      <c r="A47" s="3">
        <v>1171</v>
      </c>
      <c r="B47" s="3">
        <v>21097</v>
      </c>
      <c r="C47" s="5">
        <v>702</v>
      </c>
      <c r="D47" s="3" t="s">
        <v>16</v>
      </c>
      <c r="E47" s="34" t="s">
        <v>119</v>
      </c>
      <c r="F47" s="3" t="s">
        <v>83</v>
      </c>
      <c r="G47" s="2" t="s">
        <v>3</v>
      </c>
      <c r="H47" s="6">
        <v>1</v>
      </c>
      <c r="I47" s="6"/>
      <c r="J47" s="7" t="s">
        <v>3</v>
      </c>
      <c r="K47" s="8" t="e">
        <f t="shared" si="0"/>
        <v>#VALUE!</v>
      </c>
      <c r="L47" s="8" t="str">
        <f t="shared" si="1"/>
        <v>Vyšší</v>
      </c>
      <c r="M47" s="28" t="s">
        <v>132</v>
      </c>
      <c r="N47" s="26" t="e">
        <f t="shared" si="2"/>
        <v>#VALUE!</v>
      </c>
    </row>
    <row r="48" spans="1:14" ht="102">
      <c r="A48" s="3">
        <v>1174</v>
      </c>
      <c r="B48" s="3">
        <v>21100</v>
      </c>
      <c r="C48" s="5">
        <v>712</v>
      </c>
      <c r="D48" s="3" t="s">
        <v>16</v>
      </c>
      <c r="E48" s="34" t="s">
        <v>118</v>
      </c>
      <c r="F48" s="3" t="s">
        <v>84</v>
      </c>
      <c r="G48" s="2" t="s">
        <v>3</v>
      </c>
      <c r="H48" s="6">
        <v>2</v>
      </c>
      <c r="I48" s="6"/>
      <c r="J48" s="7" t="s">
        <v>3</v>
      </c>
      <c r="K48" s="8" t="e">
        <f t="shared" si="0"/>
        <v>#VALUE!</v>
      </c>
      <c r="L48" s="8" t="str">
        <f t="shared" si="1"/>
        <v>Vyšší</v>
      </c>
      <c r="M48" s="28" t="s">
        <v>132</v>
      </c>
      <c r="N48" s="26" t="e">
        <f t="shared" si="2"/>
        <v>#VALUE!</v>
      </c>
    </row>
    <row r="49" spans="1:14" ht="15">
      <c r="A49" s="3">
        <v>1550</v>
      </c>
      <c r="B49" s="3">
        <v>21198</v>
      </c>
      <c r="C49" s="5">
        <v>24.36</v>
      </c>
      <c r="D49" s="3" t="s">
        <v>16</v>
      </c>
      <c r="E49" s="3" t="s">
        <v>85</v>
      </c>
      <c r="F49" s="3" t="s">
        <v>86</v>
      </c>
      <c r="G49" s="2" t="s">
        <v>3</v>
      </c>
      <c r="H49" s="6">
        <v>5</v>
      </c>
      <c r="I49" s="6"/>
      <c r="J49" s="7" t="s">
        <v>3</v>
      </c>
      <c r="K49" s="8" t="e">
        <f t="shared" si="0"/>
        <v>#VALUE!</v>
      </c>
      <c r="L49" s="8" t="str">
        <f t="shared" si="1"/>
        <v>Vyšší</v>
      </c>
      <c r="M49" s="28" t="s">
        <v>132</v>
      </c>
      <c r="N49" s="26" t="e">
        <f t="shared" si="2"/>
        <v>#VALUE!</v>
      </c>
    </row>
    <row r="50" spans="1:14" ht="38.25">
      <c r="A50" s="3">
        <v>1608</v>
      </c>
      <c r="B50" s="3">
        <v>21245</v>
      </c>
      <c r="C50" s="5">
        <v>19</v>
      </c>
      <c r="D50" s="3" t="s">
        <v>16</v>
      </c>
      <c r="E50" s="3" t="s">
        <v>87</v>
      </c>
      <c r="F50" s="3" t="s">
        <v>88</v>
      </c>
      <c r="G50" s="2" t="s">
        <v>3</v>
      </c>
      <c r="H50" s="6">
        <v>5</v>
      </c>
      <c r="I50" s="6"/>
      <c r="J50" s="7" t="s">
        <v>3</v>
      </c>
      <c r="K50" s="8" t="e">
        <f t="shared" si="0"/>
        <v>#VALUE!</v>
      </c>
      <c r="L50" s="23" t="str">
        <f t="shared" si="1"/>
        <v>Vyšší</v>
      </c>
      <c r="M50" s="29" t="s">
        <v>132</v>
      </c>
      <c r="N50" s="27" t="e">
        <f t="shared" si="2"/>
        <v>#VALUE!</v>
      </c>
    </row>
    <row r="51" spans="1:14" ht="12.75">
      <c r="A51" s="39" t="s">
        <v>89</v>
      </c>
      <c r="B51" s="36"/>
      <c r="C51" s="36"/>
      <c r="D51" s="36"/>
      <c r="E51" s="8">
        <f>SUMPRODUCT(C13:C50,H13:H50)</f>
        <v>66598.92</v>
      </c>
      <c r="G51" s="3" t="s">
        <v>90</v>
      </c>
      <c r="J51" s="8" t="e">
        <f>SUM(K13:K50)</f>
        <v>#VALUE!</v>
      </c>
      <c r="M51" s="30"/>
      <c r="N51" s="31" t="e">
        <f>SUM(N13:N50)</f>
        <v>#VALUE!</v>
      </c>
    </row>
    <row r="52" spans="13:14" ht="12.75">
      <c r="M52" s="24"/>
      <c r="N52" s="25"/>
    </row>
    <row r="53" spans="13:14" ht="12.75">
      <c r="M53" s="24"/>
      <c r="N53" s="25"/>
    </row>
    <row r="54" spans="13:14" ht="12.75">
      <c r="M54" s="24"/>
      <c r="N54" s="25"/>
    </row>
  </sheetData>
  <sheetProtection formatCells="0" formatColumns="0" formatRows="0" insertColumns="0" insertRows="0" insertHyperlinks="0" deleteColumns="0" deleteRows="0" sort="0" autoFilter="0" pivotTables="0"/>
  <mergeCells count="5">
    <mergeCell ref="A10:E10"/>
    <mergeCell ref="H10:J10"/>
    <mergeCell ref="A11:E11"/>
    <mergeCell ref="A51:D51"/>
    <mergeCell ref="F8:J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7:J75"/>
  <sheetViews>
    <sheetView tabSelected="1" workbookViewId="0" topLeftCell="A1">
      <selection activeCell="C23" sqref="C23"/>
    </sheetView>
  </sheetViews>
  <sheetFormatPr defaultColWidth="9.140625" defaultRowHeight="12.75"/>
  <cols>
    <col min="1" max="1" width="10.00390625" style="9" customWidth="1"/>
    <col min="2" max="2" width="7.00390625" style="9" customWidth="1"/>
    <col min="3" max="3" width="24.00390625" style="9" customWidth="1"/>
    <col min="4" max="4" width="63.00390625" style="9" customWidth="1"/>
    <col min="5" max="6" width="21.00390625" style="9" customWidth="1"/>
    <col min="7" max="10" width="16.00390625" style="9" customWidth="1"/>
    <col min="11" max="16384" width="9.140625" style="9" customWidth="1"/>
  </cols>
  <sheetData>
    <row r="1" ht="12.75"/>
    <row r="7" spans="4:7" ht="15.75">
      <c r="D7" s="40" t="s">
        <v>140</v>
      </c>
      <c r="E7" s="40"/>
      <c r="F7" s="40"/>
      <c r="G7" s="40"/>
    </row>
    <row r="10" spans="1:5" ht="12.75">
      <c r="A10" s="39" t="s">
        <v>131</v>
      </c>
      <c r="B10" s="36"/>
      <c r="C10" s="36"/>
      <c r="D10" s="36"/>
      <c r="E10" s="36"/>
    </row>
    <row r="11" spans="1:5" ht="12.75">
      <c r="A11" s="35" t="s">
        <v>141</v>
      </c>
      <c r="B11" s="36"/>
      <c r="C11" s="36"/>
      <c r="D11" s="36"/>
      <c r="E11" s="36"/>
    </row>
    <row r="12" spans="1:5" ht="12.75">
      <c r="A12" s="10" t="s">
        <v>113</v>
      </c>
      <c r="B12" s="11">
        <v>57</v>
      </c>
      <c r="C12" s="10" t="s">
        <v>112</v>
      </c>
      <c r="D12" s="39" t="s">
        <v>130</v>
      </c>
      <c r="E12" s="36"/>
    </row>
    <row r="13" spans="1:5" ht="12.75">
      <c r="A13" s="35" t="s">
        <v>142</v>
      </c>
      <c r="B13" s="36"/>
      <c r="C13" s="36"/>
      <c r="D13" s="39" t="s">
        <v>129</v>
      </c>
      <c r="E13" s="36"/>
    </row>
    <row r="14" spans="1:10" ht="25.5">
      <c r="A14" s="10" t="s">
        <v>5</v>
      </c>
      <c r="B14" s="10" t="s">
        <v>6</v>
      </c>
      <c r="C14" s="10" t="s">
        <v>9</v>
      </c>
      <c r="D14" s="10" t="s">
        <v>10</v>
      </c>
      <c r="E14" s="10" t="s">
        <v>12</v>
      </c>
      <c r="F14" s="32" t="s">
        <v>109</v>
      </c>
      <c r="G14" s="4" t="s">
        <v>13</v>
      </c>
      <c r="H14" s="10" t="s">
        <v>14</v>
      </c>
      <c r="I14" s="20" t="s">
        <v>108</v>
      </c>
      <c r="J14" s="19" t="s">
        <v>107</v>
      </c>
    </row>
    <row r="15" spans="1:10" ht="38.25">
      <c r="A15" s="11">
        <v>1084</v>
      </c>
      <c r="B15" s="11">
        <v>21010</v>
      </c>
      <c r="C15" s="11" t="s">
        <v>17</v>
      </c>
      <c r="D15" s="11" t="s">
        <v>18</v>
      </c>
      <c r="E15" s="6">
        <v>25</v>
      </c>
      <c r="F15" s="6" t="s">
        <v>102</v>
      </c>
      <c r="G15" s="7" t="s">
        <v>3</v>
      </c>
      <c r="H15" s="23" t="e">
        <f aca="true" t="shared" si="0" ref="H15:H38">E15*G15</f>
        <v>#VALUE!</v>
      </c>
      <c r="I15" s="16"/>
      <c r="J15" s="15">
        <f aca="true" t="shared" si="1" ref="J15:J38">E15*I15</f>
        <v>0</v>
      </c>
    </row>
    <row r="16" spans="1:10" ht="38.25">
      <c r="A16" s="11">
        <v>1086</v>
      </c>
      <c r="B16" s="11">
        <v>21012</v>
      </c>
      <c r="C16" s="11" t="s">
        <v>19</v>
      </c>
      <c r="D16" s="11" t="s">
        <v>20</v>
      </c>
      <c r="E16" s="6">
        <v>10</v>
      </c>
      <c r="F16" s="6" t="s">
        <v>99</v>
      </c>
      <c r="G16" s="7" t="s">
        <v>3</v>
      </c>
      <c r="H16" s="23" t="e">
        <f t="shared" si="0"/>
        <v>#VALUE!</v>
      </c>
      <c r="I16" s="16"/>
      <c r="J16" s="15">
        <f t="shared" si="1"/>
        <v>0</v>
      </c>
    </row>
    <row r="17" spans="1:10" ht="63.75">
      <c r="A17" s="11">
        <v>1092</v>
      </c>
      <c r="B17" s="11">
        <v>21018</v>
      </c>
      <c r="C17" s="11" t="s">
        <v>25</v>
      </c>
      <c r="D17" s="11" t="s">
        <v>26</v>
      </c>
      <c r="E17" s="6">
        <v>5</v>
      </c>
      <c r="F17" s="6" t="s">
        <v>101</v>
      </c>
      <c r="G17" s="7" t="s">
        <v>3</v>
      </c>
      <c r="H17" s="23" t="e">
        <f t="shared" si="0"/>
        <v>#VALUE!</v>
      </c>
      <c r="I17" s="16"/>
      <c r="J17" s="15">
        <f t="shared" si="1"/>
        <v>0</v>
      </c>
    </row>
    <row r="18" spans="1:10" ht="25.5">
      <c r="A18" s="11">
        <v>1098</v>
      </c>
      <c r="B18" s="11">
        <v>21024</v>
      </c>
      <c r="C18" s="11" t="s">
        <v>27</v>
      </c>
      <c r="D18" s="11" t="s">
        <v>28</v>
      </c>
      <c r="E18" s="6">
        <v>10</v>
      </c>
      <c r="F18" s="6" t="s">
        <v>128</v>
      </c>
      <c r="G18" s="7" t="s">
        <v>3</v>
      </c>
      <c r="H18" s="23" t="e">
        <f t="shared" si="0"/>
        <v>#VALUE!</v>
      </c>
      <c r="I18" s="16"/>
      <c r="J18" s="15">
        <f t="shared" si="1"/>
        <v>0</v>
      </c>
    </row>
    <row r="19" spans="1:10" ht="25.5">
      <c r="A19" s="11">
        <v>1101</v>
      </c>
      <c r="B19" s="11">
        <v>21027</v>
      </c>
      <c r="C19" s="11" t="s">
        <v>31</v>
      </c>
      <c r="D19" s="11" t="s">
        <v>32</v>
      </c>
      <c r="E19" s="6">
        <v>30</v>
      </c>
      <c r="F19" s="6" t="s">
        <v>127</v>
      </c>
      <c r="G19" s="7" t="s">
        <v>3</v>
      </c>
      <c r="H19" s="23" t="e">
        <f t="shared" si="0"/>
        <v>#VALUE!</v>
      </c>
      <c r="I19" s="16"/>
      <c r="J19" s="15">
        <f t="shared" si="1"/>
        <v>0</v>
      </c>
    </row>
    <row r="20" spans="1:10" ht="15">
      <c r="A20" s="11">
        <v>1106</v>
      </c>
      <c r="B20" s="11">
        <v>21032</v>
      </c>
      <c r="C20" s="11" t="s">
        <v>33</v>
      </c>
      <c r="D20" s="11" t="s">
        <v>34</v>
      </c>
      <c r="E20" s="6">
        <v>20</v>
      </c>
      <c r="F20" s="6" t="s">
        <v>126</v>
      </c>
      <c r="G20" s="7" t="s">
        <v>3</v>
      </c>
      <c r="H20" s="23" t="e">
        <f t="shared" si="0"/>
        <v>#VALUE!</v>
      </c>
      <c r="I20" s="16"/>
      <c r="J20" s="15">
        <f t="shared" si="1"/>
        <v>0</v>
      </c>
    </row>
    <row r="21" spans="1:10" ht="25.5">
      <c r="A21" s="11">
        <v>1111</v>
      </c>
      <c r="B21" s="11">
        <v>21037</v>
      </c>
      <c r="C21" s="11" t="s">
        <v>37</v>
      </c>
      <c r="D21" s="11" t="s">
        <v>38</v>
      </c>
      <c r="E21" s="6">
        <v>3</v>
      </c>
      <c r="F21" s="6" t="s">
        <v>102</v>
      </c>
      <c r="G21" s="7" t="s">
        <v>3</v>
      </c>
      <c r="H21" s="23" t="e">
        <f t="shared" si="0"/>
        <v>#VALUE!</v>
      </c>
      <c r="I21" s="16"/>
      <c r="J21" s="15">
        <f t="shared" si="1"/>
        <v>0</v>
      </c>
    </row>
    <row r="22" spans="1:10" ht="140.25">
      <c r="A22" s="11">
        <v>1113</v>
      </c>
      <c r="B22" s="11">
        <v>21039</v>
      </c>
      <c r="C22" s="11" t="s">
        <v>39</v>
      </c>
      <c r="D22" s="11" t="s">
        <v>40</v>
      </c>
      <c r="E22" s="6">
        <v>20</v>
      </c>
      <c r="F22" s="6" t="s">
        <v>125</v>
      </c>
      <c r="G22" s="7" t="s">
        <v>3</v>
      </c>
      <c r="H22" s="23" t="e">
        <f t="shared" si="0"/>
        <v>#VALUE!</v>
      </c>
      <c r="I22" s="16"/>
      <c r="J22" s="15">
        <f t="shared" si="1"/>
        <v>0</v>
      </c>
    </row>
    <row r="23" spans="1:10" ht="38.25">
      <c r="A23" s="11">
        <v>1117</v>
      </c>
      <c r="B23" s="11">
        <v>21043</v>
      </c>
      <c r="C23" s="11" t="s">
        <v>43</v>
      </c>
      <c r="D23" s="11" t="s">
        <v>44</v>
      </c>
      <c r="E23" s="6">
        <v>5</v>
      </c>
      <c r="F23" s="6" t="s">
        <v>124</v>
      </c>
      <c r="G23" s="7" t="s">
        <v>3</v>
      </c>
      <c r="H23" s="23" t="e">
        <f t="shared" si="0"/>
        <v>#VALUE!</v>
      </c>
      <c r="I23" s="16"/>
      <c r="J23" s="15">
        <f t="shared" si="1"/>
        <v>0</v>
      </c>
    </row>
    <row r="24" spans="1:10" ht="38.25">
      <c r="A24" s="11">
        <v>1118</v>
      </c>
      <c r="B24" s="11">
        <v>21044</v>
      </c>
      <c r="C24" s="11" t="s">
        <v>45</v>
      </c>
      <c r="D24" s="11" t="s">
        <v>46</v>
      </c>
      <c r="E24" s="6">
        <v>2</v>
      </c>
      <c r="F24" s="6" t="s">
        <v>123</v>
      </c>
      <c r="G24" s="7" t="s">
        <v>3</v>
      </c>
      <c r="H24" s="23" t="e">
        <f t="shared" si="0"/>
        <v>#VALUE!</v>
      </c>
      <c r="I24" s="16"/>
      <c r="J24" s="15">
        <f t="shared" si="1"/>
        <v>0</v>
      </c>
    </row>
    <row r="25" spans="1:10" ht="38.25">
      <c r="A25" s="11">
        <v>1122</v>
      </c>
      <c r="B25" s="11">
        <v>21048</v>
      </c>
      <c r="C25" s="11" t="s">
        <v>47</v>
      </c>
      <c r="D25" s="11" t="s">
        <v>48</v>
      </c>
      <c r="E25" s="6">
        <v>10</v>
      </c>
      <c r="F25" s="6" t="s">
        <v>101</v>
      </c>
      <c r="G25" s="7" t="s">
        <v>3</v>
      </c>
      <c r="H25" s="23" t="e">
        <f t="shared" si="0"/>
        <v>#VALUE!</v>
      </c>
      <c r="I25" s="16"/>
      <c r="J25" s="15">
        <f t="shared" si="1"/>
        <v>0</v>
      </c>
    </row>
    <row r="26" spans="1:10" ht="51">
      <c r="A26" s="11">
        <v>1123</v>
      </c>
      <c r="B26" s="11">
        <v>21049</v>
      </c>
      <c r="C26" s="11" t="s">
        <v>49</v>
      </c>
      <c r="D26" s="11" t="s">
        <v>50</v>
      </c>
      <c r="E26" s="6">
        <v>25</v>
      </c>
      <c r="F26" s="6" t="s">
        <v>100</v>
      </c>
      <c r="G26" s="7" t="s">
        <v>3</v>
      </c>
      <c r="H26" s="23" t="e">
        <f t="shared" si="0"/>
        <v>#VALUE!</v>
      </c>
      <c r="I26" s="16"/>
      <c r="J26" s="15">
        <f t="shared" si="1"/>
        <v>0</v>
      </c>
    </row>
    <row r="27" spans="1:10" ht="15">
      <c r="A27" s="11">
        <v>1124</v>
      </c>
      <c r="B27" s="11">
        <v>21050</v>
      </c>
      <c r="C27" s="11" t="s">
        <v>51</v>
      </c>
      <c r="D27" s="11" t="s">
        <v>52</v>
      </c>
      <c r="E27" s="6">
        <v>10</v>
      </c>
      <c r="F27" s="6" t="s">
        <v>99</v>
      </c>
      <c r="G27" s="7" t="s">
        <v>3</v>
      </c>
      <c r="H27" s="23" t="e">
        <f t="shared" si="0"/>
        <v>#VALUE!</v>
      </c>
      <c r="I27" s="16"/>
      <c r="J27" s="15">
        <f t="shared" si="1"/>
        <v>0</v>
      </c>
    </row>
    <row r="28" spans="1:10" ht="15">
      <c r="A28" s="11">
        <v>1134</v>
      </c>
      <c r="B28" s="11">
        <v>21060</v>
      </c>
      <c r="C28" s="11" t="s">
        <v>55</v>
      </c>
      <c r="D28" s="11" t="s">
        <v>56</v>
      </c>
      <c r="E28" s="6">
        <v>10</v>
      </c>
      <c r="F28" s="6" t="s">
        <v>93</v>
      </c>
      <c r="G28" s="7" t="s">
        <v>3</v>
      </c>
      <c r="H28" s="23" t="e">
        <f t="shared" si="0"/>
        <v>#VALUE!</v>
      </c>
      <c r="I28" s="16"/>
      <c r="J28" s="15">
        <f t="shared" si="1"/>
        <v>0</v>
      </c>
    </row>
    <row r="29" spans="1:10" ht="15">
      <c r="A29" s="11">
        <v>1135</v>
      </c>
      <c r="B29" s="11">
        <v>21061</v>
      </c>
      <c r="C29" s="11" t="s">
        <v>57</v>
      </c>
      <c r="D29" s="11" t="s">
        <v>58</v>
      </c>
      <c r="E29" s="6">
        <v>3</v>
      </c>
      <c r="F29" s="6" t="s">
        <v>93</v>
      </c>
      <c r="G29" s="7" t="s">
        <v>3</v>
      </c>
      <c r="H29" s="23" t="e">
        <f t="shared" si="0"/>
        <v>#VALUE!</v>
      </c>
      <c r="I29" s="16"/>
      <c r="J29" s="15">
        <f t="shared" si="1"/>
        <v>0</v>
      </c>
    </row>
    <row r="30" spans="1:10" ht="25.5">
      <c r="A30" s="11">
        <v>1137</v>
      </c>
      <c r="B30" s="11">
        <v>21063</v>
      </c>
      <c r="C30" s="11" t="s">
        <v>59</v>
      </c>
      <c r="D30" s="11" t="s">
        <v>60</v>
      </c>
      <c r="E30" s="6">
        <v>5</v>
      </c>
      <c r="F30" s="6" t="s">
        <v>122</v>
      </c>
      <c r="G30" s="7" t="s">
        <v>3</v>
      </c>
      <c r="H30" s="23" t="e">
        <f t="shared" si="0"/>
        <v>#VALUE!</v>
      </c>
      <c r="I30" s="16"/>
      <c r="J30" s="15">
        <f t="shared" si="1"/>
        <v>0</v>
      </c>
    </row>
    <row r="31" spans="1:10" ht="25.5">
      <c r="A31" s="11">
        <v>1138</v>
      </c>
      <c r="B31" s="11">
        <v>21064</v>
      </c>
      <c r="C31" s="11" t="s">
        <v>61</v>
      </c>
      <c r="D31" s="11" t="s">
        <v>62</v>
      </c>
      <c r="E31" s="6">
        <v>1</v>
      </c>
      <c r="F31" s="6" t="s">
        <v>122</v>
      </c>
      <c r="G31" s="7" t="s">
        <v>3</v>
      </c>
      <c r="H31" s="23" t="e">
        <f t="shared" si="0"/>
        <v>#VALUE!</v>
      </c>
      <c r="I31" s="16"/>
      <c r="J31" s="15">
        <f t="shared" si="1"/>
        <v>0</v>
      </c>
    </row>
    <row r="32" spans="1:10" ht="38.25">
      <c r="A32" s="11">
        <v>1153</v>
      </c>
      <c r="B32" s="11">
        <v>21079</v>
      </c>
      <c r="C32" s="11" t="s">
        <v>67</v>
      </c>
      <c r="D32" s="11" t="s">
        <v>68</v>
      </c>
      <c r="E32" s="6">
        <v>5</v>
      </c>
      <c r="F32" s="6" t="s">
        <v>93</v>
      </c>
      <c r="G32" s="7" t="s">
        <v>3</v>
      </c>
      <c r="H32" s="23" t="e">
        <f t="shared" si="0"/>
        <v>#VALUE!</v>
      </c>
      <c r="I32" s="16"/>
      <c r="J32" s="15">
        <f t="shared" si="1"/>
        <v>0</v>
      </c>
    </row>
    <row r="33" spans="1:10" ht="15">
      <c r="A33" s="11">
        <v>1155</v>
      </c>
      <c r="B33" s="11">
        <v>21081</v>
      </c>
      <c r="C33" s="11" t="s">
        <v>69</v>
      </c>
      <c r="D33" s="11" t="s">
        <v>70</v>
      </c>
      <c r="E33" s="6">
        <v>50</v>
      </c>
      <c r="F33" s="6" t="s">
        <v>93</v>
      </c>
      <c r="G33" s="7" t="s">
        <v>3</v>
      </c>
      <c r="H33" s="23" t="e">
        <f t="shared" si="0"/>
        <v>#VALUE!</v>
      </c>
      <c r="I33" s="16"/>
      <c r="J33" s="15">
        <f t="shared" si="1"/>
        <v>0</v>
      </c>
    </row>
    <row r="34" spans="1:10" ht="15">
      <c r="A34" s="11">
        <v>1163</v>
      </c>
      <c r="B34" s="11">
        <v>21089</v>
      </c>
      <c r="C34" s="11" t="s">
        <v>77</v>
      </c>
      <c r="D34" s="11" t="s">
        <v>78</v>
      </c>
      <c r="E34" s="6">
        <v>30</v>
      </c>
      <c r="F34" s="6" t="s">
        <v>93</v>
      </c>
      <c r="G34" s="7" t="s">
        <v>3</v>
      </c>
      <c r="H34" s="23" t="e">
        <f t="shared" si="0"/>
        <v>#VALUE!</v>
      </c>
      <c r="I34" s="16"/>
      <c r="J34" s="15">
        <f t="shared" si="1"/>
        <v>0</v>
      </c>
    </row>
    <row r="35" spans="1:10" ht="38.25">
      <c r="A35" s="11">
        <v>1166</v>
      </c>
      <c r="B35" s="11">
        <v>21092</v>
      </c>
      <c r="C35" s="11" t="s">
        <v>81</v>
      </c>
      <c r="D35" s="34" t="s">
        <v>139</v>
      </c>
      <c r="E35" s="6">
        <v>15</v>
      </c>
      <c r="F35" s="6" t="s">
        <v>121</v>
      </c>
      <c r="G35" s="7" t="s">
        <v>3</v>
      </c>
      <c r="H35" s="23" t="e">
        <f t="shared" si="0"/>
        <v>#VALUE!</v>
      </c>
      <c r="I35" s="16"/>
      <c r="J35" s="15">
        <f t="shared" si="1"/>
        <v>0</v>
      </c>
    </row>
    <row r="36" spans="1:10" ht="25.5">
      <c r="A36" s="11">
        <v>1170</v>
      </c>
      <c r="B36" s="11">
        <v>21096</v>
      </c>
      <c r="C36" s="11" t="s">
        <v>82</v>
      </c>
      <c r="D36" s="34" t="s">
        <v>138</v>
      </c>
      <c r="E36" s="6">
        <v>10</v>
      </c>
      <c r="F36" s="6" t="s">
        <v>120</v>
      </c>
      <c r="G36" s="7" t="s">
        <v>3</v>
      </c>
      <c r="H36" s="23" t="e">
        <f t="shared" si="0"/>
        <v>#VALUE!</v>
      </c>
      <c r="I36" s="16"/>
      <c r="J36" s="15">
        <f t="shared" si="1"/>
        <v>0</v>
      </c>
    </row>
    <row r="37" spans="1:10" ht="102">
      <c r="A37" s="11">
        <v>1171</v>
      </c>
      <c r="B37" s="11">
        <v>21097</v>
      </c>
      <c r="C37" s="34" t="s">
        <v>119</v>
      </c>
      <c r="D37" s="11" t="s">
        <v>83</v>
      </c>
      <c r="E37" s="6">
        <v>1</v>
      </c>
      <c r="F37" s="6" t="s">
        <v>117</v>
      </c>
      <c r="G37" s="7" t="s">
        <v>3</v>
      </c>
      <c r="H37" s="23" t="e">
        <f t="shared" si="0"/>
        <v>#VALUE!</v>
      </c>
      <c r="I37" s="16"/>
      <c r="J37" s="15">
        <f t="shared" si="1"/>
        <v>0</v>
      </c>
    </row>
    <row r="38" spans="1:10" ht="102">
      <c r="A38" s="11">
        <v>1174</v>
      </c>
      <c r="B38" s="11">
        <v>21100</v>
      </c>
      <c r="C38" s="34" t="s">
        <v>118</v>
      </c>
      <c r="D38" s="11" t="s">
        <v>84</v>
      </c>
      <c r="E38" s="6">
        <v>2</v>
      </c>
      <c r="F38" s="6" t="s">
        <v>117</v>
      </c>
      <c r="G38" s="7" t="s">
        <v>3</v>
      </c>
      <c r="H38" s="23" t="e">
        <f t="shared" si="0"/>
        <v>#VALUE!</v>
      </c>
      <c r="I38" s="16"/>
      <c r="J38" s="15">
        <f t="shared" si="1"/>
        <v>0</v>
      </c>
    </row>
    <row r="39" spans="1:10" ht="12.75">
      <c r="A39" s="35" t="s">
        <v>141</v>
      </c>
      <c r="B39" s="36"/>
      <c r="C39" s="36"/>
      <c r="D39" s="36"/>
      <c r="E39" s="36"/>
      <c r="H39" s="9" t="e">
        <f>SUM(H15:H38)</f>
        <v>#VALUE!</v>
      </c>
      <c r="J39" s="22">
        <f>SUM(J15:J38)</f>
        <v>0</v>
      </c>
    </row>
    <row r="40" spans="1:10" ht="12.75">
      <c r="A40" s="10" t="s">
        <v>113</v>
      </c>
      <c r="B40" s="11">
        <v>69</v>
      </c>
      <c r="C40" s="10" t="s">
        <v>112</v>
      </c>
      <c r="D40" s="39" t="s">
        <v>116</v>
      </c>
      <c r="E40" s="36"/>
      <c r="J40" s="22"/>
    </row>
    <row r="41" spans="1:10" ht="12.75">
      <c r="A41" s="35" t="s">
        <v>142</v>
      </c>
      <c r="B41" s="36"/>
      <c r="C41" s="36"/>
      <c r="D41" s="39" t="s">
        <v>115</v>
      </c>
      <c r="E41" s="36"/>
      <c r="J41" s="22"/>
    </row>
    <row r="42" spans="1:10" ht="25.5">
      <c r="A42" s="10" t="s">
        <v>5</v>
      </c>
      <c r="B42" s="10" t="s">
        <v>6</v>
      </c>
      <c r="C42" s="10" t="s">
        <v>9</v>
      </c>
      <c r="D42" s="10" t="s">
        <v>10</v>
      </c>
      <c r="E42" s="10" t="s">
        <v>12</v>
      </c>
      <c r="F42" s="10" t="s">
        <v>109</v>
      </c>
      <c r="G42" s="4" t="s">
        <v>13</v>
      </c>
      <c r="H42" s="10" t="s">
        <v>14</v>
      </c>
      <c r="I42" s="20" t="s">
        <v>108</v>
      </c>
      <c r="J42" s="21" t="s">
        <v>107</v>
      </c>
    </row>
    <row r="43" spans="1:10" ht="38.25">
      <c r="A43" s="11">
        <v>1608</v>
      </c>
      <c r="B43" s="11">
        <v>21245</v>
      </c>
      <c r="C43" s="11" t="s">
        <v>87</v>
      </c>
      <c r="D43" s="11" t="s">
        <v>88</v>
      </c>
      <c r="E43" s="6">
        <v>5</v>
      </c>
      <c r="F43" s="6" t="s">
        <v>114</v>
      </c>
      <c r="G43" s="7" t="s">
        <v>3</v>
      </c>
      <c r="H43" s="8" t="e">
        <f>E43*G43</f>
        <v>#VALUE!</v>
      </c>
      <c r="I43" s="16"/>
      <c r="J43" s="15">
        <f>E43*I43</f>
        <v>0</v>
      </c>
    </row>
    <row r="44" spans="1:10" ht="12.75">
      <c r="A44" s="35" t="s">
        <v>141</v>
      </c>
      <c r="B44" s="36"/>
      <c r="C44" s="36"/>
      <c r="D44" s="36"/>
      <c r="E44" s="36"/>
      <c r="H44" s="9" t="e">
        <f>SUM(H43)</f>
        <v>#VALUE!</v>
      </c>
      <c r="J44" s="14">
        <f>SUM(J43)</f>
        <v>0</v>
      </c>
    </row>
    <row r="45" spans="1:5" ht="12.75">
      <c r="A45" s="10" t="s">
        <v>113</v>
      </c>
      <c r="B45" s="11">
        <v>73</v>
      </c>
      <c r="C45" s="10" t="s">
        <v>112</v>
      </c>
      <c r="D45" s="39" t="s">
        <v>111</v>
      </c>
      <c r="E45" s="36"/>
    </row>
    <row r="46" spans="1:5" ht="12.75">
      <c r="A46" s="35" t="s">
        <v>142</v>
      </c>
      <c r="B46" s="36"/>
      <c r="C46" s="36"/>
      <c r="D46" s="39" t="s">
        <v>110</v>
      </c>
      <c r="E46" s="36"/>
    </row>
    <row r="47" spans="1:10" ht="25.5">
      <c r="A47" s="10" t="s">
        <v>5</v>
      </c>
      <c r="B47" s="10" t="s">
        <v>6</v>
      </c>
      <c r="C47" s="10" t="s">
        <v>9</v>
      </c>
      <c r="D47" s="10" t="s">
        <v>10</v>
      </c>
      <c r="E47" s="10" t="s">
        <v>12</v>
      </c>
      <c r="F47" s="10" t="s">
        <v>109</v>
      </c>
      <c r="G47" s="4" t="s">
        <v>13</v>
      </c>
      <c r="H47" s="10" t="s">
        <v>14</v>
      </c>
      <c r="I47" s="20" t="s">
        <v>108</v>
      </c>
      <c r="J47" s="19" t="s">
        <v>107</v>
      </c>
    </row>
    <row r="48" spans="1:10" ht="38.25">
      <c r="A48" s="11">
        <v>1084</v>
      </c>
      <c r="B48" s="11">
        <v>21010</v>
      </c>
      <c r="C48" s="11" t="s">
        <v>17</v>
      </c>
      <c r="D48" s="11" t="s">
        <v>18</v>
      </c>
      <c r="E48" s="6">
        <v>60</v>
      </c>
      <c r="F48" s="6" t="s">
        <v>102</v>
      </c>
      <c r="G48" s="7" t="s">
        <v>3</v>
      </c>
      <c r="H48" s="8" t="e">
        <f aca="true" t="shared" si="2" ref="H48:H66">E48*G48</f>
        <v>#VALUE!</v>
      </c>
      <c r="I48" s="16"/>
      <c r="J48" s="15">
        <f aca="true" t="shared" si="3" ref="J48:J66">E48*I48</f>
        <v>0</v>
      </c>
    </row>
    <row r="49" spans="1:10" ht="63.75">
      <c r="A49" s="11">
        <v>1087</v>
      </c>
      <c r="B49" s="11">
        <v>21013</v>
      </c>
      <c r="C49" s="11" t="s">
        <v>21</v>
      </c>
      <c r="D49" s="11" t="s">
        <v>22</v>
      </c>
      <c r="E49" s="6">
        <v>80</v>
      </c>
      <c r="F49" s="6" t="s">
        <v>102</v>
      </c>
      <c r="G49" s="7" t="s">
        <v>3</v>
      </c>
      <c r="H49" s="8" t="e">
        <f t="shared" si="2"/>
        <v>#VALUE!</v>
      </c>
      <c r="I49" s="16"/>
      <c r="J49" s="15">
        <f t="shared" si="3"/>
        <v>0</v>
      </c>
    </row>
    <row r="50" spans="1:10" ht="153">
      <c r="A50" s="11">
        <v>1091</v>
      </c>
      <c r="B50" s="11">
        <v>21017</v>
      </c>
      <c r="C50" s="11" t="s">
        <v>23</v>
      </c>
      <c r="D50" s="11" t="s">
        <v>24</v>
      </c>
      <c r="E50" s="6">
        <v>5</v>
      </c>
      <c r="F50" s="6" t="s">
        <v>106</v>
      </c>
      <c r="G50" s="7" t="s">
        <v>3</v>
      </c>
      <c r="H50" s="8" t="e">
        <f t="shared" si="2"/>
        <v>#VALUE!</v>
      </c>
      <c r="I50" s="16"/>
      <c r="J50" s="15">
        <f t="shared" si="3"/>
        <v>0</v>
      </c>
    </row>
    <row r="51" spans="1:10" ht="63.75">
      <c r="A51" s="11">
        <v>1092</v>
      </c>
      <c r="B51" s="11">
        <v>21018</v>
      </c>
      <c r="C51" s="11" t="s">
        <v>25</v>
      </c>
      <c r="D51" s="11" t="s">
        <v>26</v>
      </c>
      <c r="E51" s="6">
        <v>20</v>
      </c>
      <c r="F51" s="6" t="s">
        <v>101</v>
      </c>
      <c r="G51" s="7" t="s">
        <v>3</v>
      </c>
      <c r="H51" s="8" t="e">
        <f t="shared" si="2"/>
        <v>#VALUE!</v>
      </c>
      <c r="I51" s="16"/>
      <c r="J51" s="15">
        <f t="shared" si="3"/>
        <v>0</v>
      </c>
    </row>
    <row r="52" spans="1:10" ht="38.25">
      <c r="A52" s="11">
        <v>1099</v>
      </c>
      <c r="B52" s="11">
        <v>21025</v>
      </c>
      <c r="C52" s="11" t="s">
        <v>29</v>
      </c>
      <c r="D52" s="11" t="s">
        <v>30</v>
      </c>
      <c r="E52" s="6">
        <v>40</v>
      </c>
      <c r="F52" s="18" t="s">
        <v>105</v>
      </c>
      <c r="G52" s="7" t="s">
        <v>3</v>
      </c>
      <c r="H52" s="8" t="e">
        <f t="shared" si="2"/>
        <v>#VALUE!</v>
      </c>
      <c r="I52" s="16"/>
      <c r="J52" s="15">
        <f t="shared" si="3"/>
        <v>0</v>
      </c>
    </row>
    <row r="53" spans="1:10" ht="25.5">
      <c r="A53" s="11">
        <v>1101</v>
      </c>
      <c r="B53" s="11">
        <v>21027</v>
      </c>
      <c r="C53" s="11" t="s">
        <v>31</v>
      </c>
      <c r="D53" s="11" t="s">
        <v>32</v>
      </c>
      <c r="E53" s="6">
        <v>30</v>
      </c>
      <c r="F53" s="17" t="s">
        <v>104</v>
      </c>
      <c r="G53" s="7" t="s">
        <v>3</v>
      </c>
      <c r="H53" s="8" t="e">
        <f t="shared" si="2"/>
        <v>#VALUE!</v>
      </c>
      <c r="I53" s="16"/>
      <c r="J53" s="15">
        <f t="shared" si="3"/>
        <v>0</v>
      </c>
    </row>
    <row r="54" spans="1:10" ht="25.5">
      <c r="A54" s="11">
        <v>1110</v>
      </c>
      <c r="B54" s="11">
        <v>21036</v>
      </c>
      <c r="C54" s="11" t="s">
        <v>35</v>
      </c>
      <c r="D54" s="11" t="s">
        <v>36</v>
      </c>
      <c r="E54" s="6">
        <v>40</v>
      </c>
      <c r="F54" s="17" t="s">
        <v>103</v>
      </c>
      <c r="G54" s="7" t="s">
        <v>3</v>
      </c>
      <c r="H54" s="8" t="e">
        <f t="shared" si="2"/>
        <v>#VALUE!</v>
      </c>
      <c r="I54" s="16"/>
      <c r="J54" s="15">
        <f t="shared" si="3"/>
        <v>0</v>
      </c>
    </row>
    <row r="55" spans="1:10" ht="63.75">
      <c r="A55" s="11">
        <v>1114</v>
      </c>
      <c r="B55" s="11">
        <v>21040</v>
      </c>
      <c r="C55" s="11" t="s">
        <v>41</v>
      </c>
      <c r="D55" s="11" t="s">
        <v>42</v>
      </c>
      <c r="E55" s="6">
        <v>40</v>
      </c>
      <c r="F55" s="17" t="s">
        <v>102</v>
      </c>
      <c r="G55" s="7" t="s">
        <v>3</v>
      </c>
      <c r="H55" s="8" t="e">
        <f t="shared" si="2"/>
        <v>#VALUE!</v>
      </c>
      <c r="I55" s="16"/>
      <c r="J55" s="15">
        <f t="shared" si="3"/>
        <v>0</v>
      </c>
    </row>
    <row r="56" spans="1:10" ht="38.25">
      <c r="A56" s="11">
        <v>1122</v>
      </c>
      <c r="B56" s="11">
        <v>21048</v>
      </c>
      <c r="C56" s="11" t="s">
        <v>47</v>
      </c>
      <c r="D56" s="11" t="s">
        <v>48</v>
      </c>
      <c r="E56" s="6">
        <v>20</v>
      </c>
      <c r="F56" s="17" t="s">
        <v>101</v>
      </c>
      <c r="G56" s="7" t="s">
        <v>3</v>
      </c>
      <c r="H56" s="8" t="e">
        <f t="shared" si="2"/>
        <v>#VALUE!</v>
      </c>
      <c r="I56" s="16"/>
      <c r="J56" s="15">
        <f t="shared" si="3"/>
        <v>0</v>
      </c>
    </row>
    <row r="57" spans="1:10" ht="51">
      <c r="A57" s="11">
        <v>1123</v>
      </c>
      <c r="B57" s="11">
        <v>21049</v>
      </c>
      <c r="C57" s="11" t="s">
        <v>49</v>
      </c>
      <c r="D57" s="11" t="s">
        <v>50</v>
      </c>
      <c r="E57" s="6">
        <v>100</v>
      </c>
      <c r="F57" s="17" t="s">
        <v>100</v>
      </c>
      <c r="G57" s="7" t="s">
        <v>3</v>
      </c>
      <c r="H57" s="8" t="e">
        <f t="shared" si="2"/>
        <v>#VALUE!</v>
      </c>
      <c r="I57" s="16"/>
      <c r="J57" s="15">
        <f t="shared" si="3"/>
        <v>0</v>
      </c>
    </row>
    <row r="58" spans="1:10" ht="15">
      <c r="A58" s="11">
        <v>1124</v>
      </c>
      <c r="B58" s="11">
        <v>21050</v>
      </c>
      <c r="C58" s="11" t="s">
        <v>51</v>
      </c>
      <c r="D58" s="11" t="s">
        <v>52</v>
      </c>
      <c r="E58" s="6">
        <v>40</v>
      </c>
      <c r="F58" s="17" t="s">
        <v>99</v>
      </c>
      <c r="G58" s="7" t="s">
        <v>3</v>
      </c>
      <c r="H58" s="8" t="e">
        <f t="shared" si="2"/>
        <v>#VALUE!</v>
      </c>
      <c r="I58" s="16"/>
      <c r="J58" s="15">
        <f t="shared" si="3"/>
        <v>0</v>
      </c>
    </row>
    <row r="59" spans="1:10" ht="38.25">
      <c r="A59" s="11">
        <v>1126</v>
      </c>
      <c r="B59" s="11">
        <v>21052</v>
      </c>
      <c r="C59" s="11" t="s">
        <v>53</v>
      </c>
      <c r="D59" s="11" t="s">
        <v>54</v>
      </c>
      <c r="E59" s="6">
        <v>50</v>
      </c>
      <c r="F59" s="17" t="s">
        <v>98</v>
      </c>
      <c r="G59" s="7" t="s">
        <v>3</v>
      </c>
      <c r="H59" s="8" t="e">
        <f t="shared" si="2"/>
        <v>#VALUE!</v>
      </c>
      <c r="I59" s="16"/>
      <c r="J59" s="15">
        <f t="shared" si="3"/>
        <v>0</v>
      </c>
    </row>
    <row r="60" spans="1:10" ht="38.25">
      <c r="A60" s="11">
        <v>1146</v>
      </c>
      <c r="B60" s="11">
        <v>21072</v>
      </c>
      <c r="C60" s="11" t="s">
        <v>63</v>
      </c>
      <c r="D60" s="11" t="s">
        <v>64</v>
      </c>
      <c r="E60" s="6">
        <v>20</v>
      </c>
      <c r="F60" s="17" t="s">
        <v>97</v>
      </c>
      <c r="G60" s="7" t="s">
        <v>3</v>
      </c>
      <c r="H60" s="8" t="e">
        <f t="shared" si="2"/>
        <v>#VALUE!</v>
      </c>
      <c r="I60" s="16"/>
      <c r="J60" s="15">
        <f t="shared" si="3"/>
        <v>0</v>
      </c>
    </row>
    <row r="61" spans="1:10" ht="25.5">
      <c r="A61" s="11">
        <v>1150</v>
      </c>
      <c r="B61" s="11">
        <v>21076</v>
      </c>
      <c r="C61" s="11" t="s">
        <v>65</v>
      </c>
      <c r="D61" s="11" t="s">
        <v>66</v>
      </c>
      <c r="E61" s="6">
        <v>5</v>
      </c>
      <c r="F61" s="17" t="s">
        <v>93</v>
      </c>
      <c r="G61" s="7" t="s">
        <v>3</v>
      </c>
      <c r="H61" s="8" t="e">
        <f t="shared" si="2"/>
        <v>#VALUE!</v>
      </c>
      <c r="I61" s="16"/>
      <c r="J61" s="15">
        <f t="shared" si="3"/>
        <v>0</v>
      </c>
    </row>
    <row r="62" spans="1:10" ht="51">
      <c r="A62" s="11">
        <v>1158</v>
      </c>
      <c r="B62" s="11">
        <v>21084</v>
      </c>
      <c r="C62" s="11" t="s">
        <v>71</v>
      </c>
      <c r="D62" s="11" t="s">
        <v>72</v>
      </c>
      <c r="E62" s="6">
        <v>20</v>
      </c>
      <c r="F62" s="17" t="s">
        <v>93</v>
      </c>
      <c r="G62" s="7" t="s">
        <v>3</v>
      </c>
      <c r="H62" s="8" t="e">
        <f t="shared" si="2"/>
        <v>#VALUE!</v>
      </c>
      <c r="I62" s="16"/>
      <c r="J62" s="15">
        <f t="shared" si="3"/>
        <v>0</v>
      </c>
    </row>
    <row r="63" spans="1:10" ht="15">
      <c r="A63" s="11">
        <v>1161</v>
      </c>
      <c r="B63" s="11">
        <v>21087</v>
      </c>
      <c r="C63" s="11" t="s">
        <v>73</v>
      </c>
      <c r="D63" s="11" t="s">
        <v>74</v>
      </c>
      <c r="E63" s="6">
        <v>20</v>
      </c>
      <c r="F63" s="17" t="s">
        <v>96</v>
      </c>
      <c r="G63" s="7" t="s">
        <v>3</v>
      </c>
      <c r="H63" s="8" t="e">
        <f t="shared" si="2"/>
        <v>#VALUE!</v>
      </c>
      <c r="I63" s="16"/>
      <c r="J63" s="15">
        <f t="shared" si="3"/>
        <v>0</v>
      </c>
    </row>
    <row r="64" spans="1:10" ht="25.5">
      <c r="A64" s="11">
        <v>1162</v>
      </c>
      <c r="B64" s="11">
        <v>21088</v>
      </c>
      <c r="C64" s="11" t="s">
        <v>75</v>
      </c>
      <c r="D64" s="11" t="s">
        <v>76</v>
      </c>
      <c r="E64" s="6">
        <v>200</v>
      </c>
      <c r="F64" s="17" t="s">
        <v>95</v>
      </c>
      <c r="G64" s="7" t="s">
        <v>3</v>
      </c>
      <c r="H64" s="8" t="e">
        <f t="shared" si="2"/>
        <v>#VALUE!</v>
      </c>
      <c r="I64" s="16"/>
      <c r="J64" s="15">
        <f t="shared" si="3"/>
        <v>0</v>
      </c>
    </row>
    <row r="65" spans="1:10" ht="25.5">
      <c r="A65" s="11">
        <v>1164</v>
      </c>
      <c r="B65" s="11">
        <v>21090</v>
      </c>
      <c r="C65" s="11" t="s">
        <v>79</v>
      </c>
      <c r="D65" s="11" t="s">
        <v>80</v>
      </c>
      <c r="E65" s="6">
        <v>200</v>
      </c>
      <c r="F65" s="17" t="s">
        <v>94</v>
      </c>
      <c r="G65" s="7" t="s">
        <v>3</v>
      </c>
      <c r="H65" s="8" t="e">
        <f t="shared" si="2"/>
        <v>#VALUE!</v>
      </c>
      <c r="I65" s="16"/>
      <c r="J65" s="15">
        <f t="shared" si="3"/>
        <v>0</v>
      </c>
    </row>
    <row r="66" spans="1:10" ht="15">
      <c r="A66" s="11">
        <v>1550</v>
      </c>
      <c r="B66" s="11">
        <v>21198</v>
      </c>
      <c r="C66" s="11" t="s">
        <v>85</v>
      </c>
      <c r="D66" s="11" t="s">
        <v>86</v>
      </c>
      <c r="E66" s="6">
        <v>5</v>
      </c>
      <c r="F66" s="17" t="s">
        <v>93</v>
      </c>
      <c r="G66" s="7" t="s">
        <v>3</v>
      </c>
      <c r="H66" s="8" t="e">
        <f t="shared" si="2"/>
        <v>#VALUE!</v>
      </c>
      <c r="I66" s="16"/>
      <c r="J66" s="15">
        <f t="shared" si="3"/>
        <v>0</v>
      </c>
    </row>
    <row r="67" spans="8:10" ht="12.75">
      <c r="H67" s="9" t="e">
        <f>SUM(H48:H66)</f>
        <v>#VALUE!</v>
      </c>
      <c r="J67" s="14">
        <f>SUM(J48:J66)</f>
        <v>0</v>
      </c>
    </row>
    <row r="69" spans="7:10" ht="15.75">
      <c r="G69" s="12" t="s">
        <v>92</v>
      </c>
      <c r="H69" s="9" t="e">
        <f>H39+H44+H67</f>
        <v>#VALUE!</v>
      </c>
      <c r="J69" s="14">
        <f>J39+J44+J67</f>
        <v>0</v>
      </c>
    </row>
    <row r="75" ht="15">
      <c r="G75" s="13"/>
    </row>
  </sheetData>
  <sheetProtection formatCells="0" formatColumns="0" formatRows="0" insertColumns="0" insertRows="0" insertHyperlinks="0" deleteColumns="0" deleteRows="0" sort="0" autoFilter="0" pivotTables="0"/>
  <mergeCells count="14">
    <mergeCell ref="D45:E45"/>
    <mergeCell ref="A46:C46"/>
    <mergeCell ref="D46:E46"/>
    <mergeCell ref="A39:E39"/>
    <mergeCell ref="D40:E40"/>
    <mergeCell ref="A41:C41"/>
    <mergeCell ref="D41:E41"/>
    <mergeCell ref="A44:E44"/>
    <mergeCell ref="D7:G7"/>
    <mergeCell ref="A10:E10"/>
    <mergeCell ref="A11:E11"/>
    <mergeCell ref="D12:E12"/>
    <mergeCell ref="A13:C13"/>
    <mergeCell ref="D13:E13"/>
  </mergeCells>
  <printOptions/>
  <pageMargins left="0.7" right="0.7" top="0.75" bottom="0.75" header="0.3" footer="0.3"/>
  <pageSetup fitToHeight="0" fitToWidth="1" horizontalDpi="600" verticalDpi="600" orientation="portrait"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2014-02-11T13:55:20Z</dcterms:created>
  <dcterms:modified xsi:type="dcterms:W3CDTF">2014-02-27T13:54:18Z</dcterms:modified>
  <cp:category/>
  <cp:version/>
  <cp:contentType/>
  <cp:contentStatus/>
</cp:coreProperties>
</file>