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em" sheetId="1" r:id="rId1"/>
    <sheet name="FF" sheetId="2" r:id="rId2"/>
    <sheet name="REK" sheetId="3" r:id="rId3"/>
    <sheet name="FžP" sheetId="4" r:id="rId4"/>
    <sheet name="PřF" sheetId="5" r:id="rId5"/>
    <sheet name="PF" sheetId="6" r:id="rId6"/>
    <sheet name="List2" sheetId="7" r:id="rId7"/>
  </sheets>
  <definedNames/>
  <calcPr fullCalcOnLoad="1"/>
</workbook>
</file>

<file path=xl/sharedStrings.xml><?xml version="1.0" encoding="utf-8"?>
<sst xmlns="http://schemas.openxmlformats.org/spreadsheetml/2006/main" count="428" uniqueCount="199">
  <si>
    <t xml:space="preserve">Fakulta: </t>
  </si>
  <si>
    <t xml:space="preserve">Objednal: </t>
  </si>
  <si>
    <t>FJC, Mgr. Martin Škvára</t>
  </si>
  <si>
    <t xml:space="preserve">Kontakt: </t>
  </si>
  <si>
    <t>martin.skvara@ujep.cz</t>
  </si>
  <si>
    <t xml:space="preserve">Nákladové středisko/číslo projektu: </t>
  </si>
  <si>
    <t>63205  01 0000 01</t>
  </si>
  <si>
    <t>Poř.č.</t>
  </si>
  <si>
    <t>Zboží</t>
  </si>
  <si>
    <t>Popis</t>
  </si>
  <si>
    <t>Ks</t>
  </si>
  <si>
    <t>Maloob. jednotka</t>
  </si>
  <si>
    <t>Jednot-ková cena bez DPH</t>
  </si>
  <si>
    <t>Jednot-ková cena s DPH</t>
  </si>
  <si>
    <t>Celkem Kč bez DPH</t>
  </si>
  <si>
    <t>Celkem Kč vč.DPH</t>
  </si>
  <si>
    <t>Toner</t>
  </si>
  <si>
    <t>toner HP Laserjet CE410X Black Noir 4000 stran,  tiskárna Laser Jet Pro 400 color</t>
  </si>
  <si>
    <t>ks</t>
  </si>
  <si>
    <t>Filozofická</t>
  </si>
  <si>
    <t>Kočová</t>
  </si>
  <si>
    <t>3391</t>
  </si>
  <si>
    <t>63 201 29 0503 01</t>
  </si>
  <si>
    <t>HP CE 285A černý</t>
  </si>
  <si>
    <t>Rektorát</t>
  </si>
  <si>
    <t>Medunová Mariana</t>
  </si>
  <si>
    <t>22250 29 0211 01</t>
  </si>
  <si>
    <t>Canon Cartridge 719H</t>
  </si>
  <si>
    <t>Ing.Jelena Medunová</t>
  </si>
  <si>
    <t>Kontakt</t>
  </si>
  <si>
    <t>jednotková cena bez DPH</t>
  </si>
  <si>
    <t>jednotková cena s DPH</t>
  </si>
  <si>
    <t>Celkem vč.DPH</t>
  </si>
  <si>
    <t>Toner pro tiskárnu Canon - I-Sensys MF5980dw</t>
  </si>
  <si>
    <t>CRG-719H (Černý)</t>
  </si>
  <si>
    <t>Tonerová cartridge HP LaserJet Pro P1102, 85A</t>
  </si>
  <si>
    <t>M1132, black, CE285A, 1600s, O</t>
  </si>
  <si>
    <t>Tonerová cartridge HP LaserJet 1022, 12A</t>
  </si>
  <si>
    <t xml:space="preserve"> black, Q2612A, 2000s, 12A,</t>
  </si>
  <si>
    <t xml:space="preserve">HP Photosmart B8550, C5380, D5460, CB321EE, </t>
  </si>
  <si>
    <t>černá, No. 364XL, 550s CN684EE</t>
  </si>
  <si>
    <t xml:space="preserve">HP Photosmart B8550, C5380, D5460, CB323EE, </t>
  </si>
  <si>
    <t>modrá, No. 364XL, 750s</t>
  </si>
  <si>
    <t xml:space="preserve">HP Photosmart B8550, C5380, D5460, CB324EE, </t>
  </si>
  <si>
    <t>červená, No. 364XL, 750s</t>
  </si>
  <si>
    <t xml:space="preserve">HP Photosmart B8550, C5380, D5460, CB325EE, </t>
  </si>
  <si>
    <t>žlutá, No. 364XL, 750s</t>
  </si>
  <si>
    <t>OKI pro MC851/MC861 - Originální</t>
  </si>
  <si>
    <t xml:space="preserve">Černá tonerová kazeta </t>
  </si>
  <si>
    <t xml:space="preserve"> OKI pro MC851/MC861 - Originální</t>
  </si>
  <si>
    <t>Purpurová tonerová kazeta</t>
  </si>
  <si>
    <t xml:space="preserve">Žlutá tonerová kazeta </t>
  </si>
  <si>
    <t xml:space="preserve">Azurová tonerová kazeta </t>
  </si>
  <si>
    <t xml:space="preserve">Canon PFI-102BK černá </t>
  </si>
  <si>
    <t>Tonerová kazera 130 mll  plotter</t>
  </si>
  <si>
    <t xml:space="preserve">Canon originální ink PFI104M, magenta, </t>
  </si>
  <si>
    <t>130ml, 3631B001, Canon iPF65x, 75x</t>
  </si>
  <si>
    <t xml:space="preserve">Canon originální ink PFI102C, cyan, </t>
  </si>
  <si>
    <t>130ml, 0896B001, Canon iPF-500, 600, 700</t>
  </si>
  <si>
    <t xml:space="preserve">Canon originální ink PFI102Y, yellow, </t>
  </si>
  <si>
    <t>130ml, 0898B001, Canon iPF-500, 600, 700</t>
  </si>
  <si>
    <t>Fakulta životního prostředí</t>
  </si>
  <si>
    <t>Objednal:</t>
  </si>
  <si>
    <t>Dana Matkovičová</t>
  </si>
  <si>
    <t>1.</t>
  </si>
  <si>
    <t>HP LASERJET P2055 dn, černá barva</t>
  </si>
  <si>
    <t>VYCERRO</t>
  </si>
  <si>
    <t>Ing. Michaela Svobodová</t>
  </si>
  <si>
    <t>msvobodova@ujep.cz</t>
  </si>
  <si>
    <t>tel.: 732 820 319</t>
  </si>
  <si>
    <t>Toner - černý</t>
  </si>
  <si>
    <t xml:space="preserve">Originální černá tonerová kazeta pro tiskárny Lexmark řady C540, C543dn a C544. Vystačí přibližně na 2500 stran A4 při 5% pokrytí. </t>
  </si>
  <si>
    <t>Toner - červený</t>
  </si>
  <si>
    <t xml:space="preserve">Originální červená tonerová kazeta pro tiskárny Lexmark řady C540, C543dn, C544 a C546. Vystačí přibližně na 1000 stran A4 při 5% </t>
  </si>
  <si>
    <t>Toner - modrý</t>
  </si>
  <si>
    <t>Originální modrá tonerová kazeta pro tiskárny Lexmark řady C540, C543dn, C544 a C546. Vystačí přibližně na 1000 stran A4 při 5% pokrytí.</t>
  </si>
  <si>
    <t>Toner - žlutý</t>
  </si>
  <si>
    <t>Originální žlutá tonerová kazeta pro tiskárny Lexmark řady C540, C543dn, C544 a C546. Vystačí přibližně na 1000 stran A4 při 5% pokrytí.</t>
  </si>
  <si>
    <t>Fakulta: PřF</t>
  </si>
  <si>
    <t>Fakulta: FŽP</t>
  </si>
  <si>
    <t>Objednal: Judlová</t>
  </si>
  <si>
    <t>Kontakt: 475284154</t>
  </si>
  <si>
    <t>Toner pro HP color LaserJet CP2025</t>
  </si>
  <si>
    <t>toner    CC530A     black</t>
  </si>
  <si>
    <t>toner    CC531A    cyan</t>
  </si>
  <si>
    <t>toner    CC532A    yellow</t>
  </si>
  <si>
    <t>toner    CC533A    magenta</t>
  </si>
  <si>
    <t>Ing. Josef Vozáb</t>
  </si>
  <si>
    <t>475 28 23 55</t>
  </si>
  <si>
    <t>Brother originální toner TN328BK</t>
  </si>
  <si>
    <t>černá, 6000 str., Brother MFC-9970CDW</t>
  </si>
  <si>
    <t>Brother originální toner TN328C</t>
  </si>
  <si>
    <t>cyan, 6000 str.,  Brother MFC-9970CDW</t>
  </si>
  <si>
    <t>Brother originální toner TN328M</t>
  </si>
  <si>
    <t>magenta, 6000 str.,  Brother MFC-9970CDW</t>
  </si>
  <si>
    <t>Brother originální toner TN328Y</t>
  </si>
  <si>
    <t>yellow, 6000 str.,  Brother MFC-9970CDW</t>
  </si>
  <si>
    <t>Brother originální toner TN2220</t>
  </si>
  <si>
    <t>černá, 2600 str.</t>
  </si>
  <si>
    <t>Epson multipack T1306</t>
  </si>
  <si>
    <t>Epson WF-7525, barvy cyan, magenta a yellow</t>
  </si>
  <si>
    <t>Epson T1301</t>
  </si>
  <si>
    <t>černá, Epson WF-7525</t>
  </si>
  <si>
    <t xml:space="preserve">Toner </t>
  </si>
  <si>
    <t>pro tiskárnu MS510 LEXMARK / MS610</t>
  </si>
  <si>
    <t>Toner FX-10</t>
  </si>
  <si>
    <t xml:space="preserve">pro tiskárnu i-SENSYS MF4010 </t>
  </si>
  <si>
    <t>475 62 38</t>
  </si>
  <si>
    <t>Nákladové středisko/číslo projektu:</t>
  </si>
  <si>
    <t>44301 01 0000 01</t>
  </si>
  <si>
    <t>Judlová</t>
  </si>
  <si>
    <t>Přírodovědecká</t>
  </si>
  <si>
    <t>Toner pro HP Laser Jet PRO CM1415</t>
  </si>
  <si>
    <t>HPCE320A (č.128A), černý, 1300 str.</t>
  </si>
  <si>
    <t>HPCE321A (č.128A), azurový,  1300 str.</t>
  </si>
  <si>
    <t>HPCE322A (č.128A), žlutý, 1300 str.</t>
  </si>
  <si>
    <t>HPCE323A (č.128A), purpurový, 1300 str.</t>
  </si>
  <si>
    <t>toner černý</t>
  </si>
  <si>
    <t>toner žlutý</t>
  </si>
  <si>
    <t>Toner pro LANIER LD 124C</t>
  </si>
  <si>
    <t>Pedogogická</t>
  </si>
  <si>
    <t>Radmila Tampírová</t>
  </si>
  <si>
    <t>43242 01 0000 01</t>
  </si>
  <si>
    <t>Originální cartridge Epson T0481, C13T04814010, barva black, výtěžnost 13,0 ml.</t>
  </si>
  <si>
    <t>Originální cartridge Epson T0482, C13T04824010, barva cyan, výtěžnost 13,0 ml</t>
  </si>
  <si>
    <t>Originální cartridge Epson T0483, C13T04834010, barva magenta, výtěžnost 13,0 ml.</t>
  </si>
  <si>
    <t>Originální cartridge Epson T0484, C13T04844010, barva yellow, výtěžnost 13,0 ml.</t>
  </si>
  <si>
    <t>Originální cartridge Epson T0485, C13T04854010, barva light cyan, výtěžnost 13,0 ml.</t>
  </si>
  <si>
    <t>Originální cartridge Epson T0486, C13T04864010, barva light magenta, výtěžnost 13,0 ml.</t>
  </si>
  <si>
    <t>1A</t>
  </si>
  <si>
    <t>1B</t>
  </si>
  <si>
    <t>2A</t>
  </si>
  <si>
    <t>3A</t>
  </si>
  <si>
    <t>3B</t>
  </si>
  <si>
    <t>4A</t>
  </si>
  <si>
    <t>4B</t>
  </si>
  <si>
    <t>5A</t>
  </si>
  <si>
    <t>5B</t>
  </si>
  <si>
    <t>PF</t>
  </si>
  <si>
    <t>Celkem bez DPH</t>
  </si>
  <si>
    <t>Maloobch.
jednotka</t>
  </si>
  <si>
    <t xml:space="preserve">75011 38 0212 01 / CZ.1.07/2.2.00/28.0290 InRegion - Inovace výuky studijních oborů geografie a regionálního rozvoje s ohledem na potřeby trhu práce
</t>
  </si>
  <si>
    <t>Objednal: Ing. Michaela Svobodová</t>
  </si>
  <si>
    <t xml:space="preserve">75011 38 0211 01 / CZ.1.07/2.4.00/17.0132 NetRegio - Platforma pro akceleraci sítí vztahů a vazeb mezi prostředím výzkumu regionálního rozvoje a aplikační sférou
</t>
  </si>
  <si>
    <t>Šárka Kremlíková</t>
  </si>
  <si>
    <t>sarka.kremlikova@ujep.cz</t>
  </si>
  <si>
    <t>černý, tiskárna Brohter HL-2240D (TN-2220) (velkokapacitní, 2500 stran)</t>
  </si>
  <si>
    <t xml:space="preserve"> modrý, DELL 2155 cn (769T5) (3000 stran)</t>
  </si>
  <si>
    <t>červený, HP Color LaserJet (8WNV5), 3000 stran</t>
  </si>
  <si>
    <t>žlutý, DELL 2155 cn (NPDXG), 3000 stran</t>
  </si>
  <si>
    <t>černý, DELL 2155cn (N51XP), 3000 stran</t>
  </si>
  <si>
    <t>Blanka Pohajdová</t>
  </si>
  <si>
    <t>blanka.pohajdova@ujep.cz</t>
  </si>
  <si>
    <t>Nákladové středisko/číslo projektu: PARNET - partnerská síť CZ.1.07/2.4.00/17.0131</t>
  </si>
  <si>
    <t>modrý, HP Color LaserJet CP2025 (2800 stran)</t>
  </si>
  <si>
    <t>červený, HP Color LaserJet CP2025 (2800 stran)</t>
  </si>
  <si>
    <t>žlutý, HP Color LaserJet CP2025 (2800 stran)</t>
  </si>
  <si>
    <t>černý, HP Color LaserJet CP2025 (3500 stran)</t>
  </si>
  <si>
    <t>Součást</t>
  </si>
  <si>
    <t>Cena celkem bez DPH</t>
  </si>
  <si>
    <t>Cena celkem s DPH</t>
  </si>
  <si>
    <t>REK</t>
  </si>
  <si>
    <t>PřF</t>
  </si>
  <si>
    <t>FF</t>
  </si>
  <si>
    <t>Celkem</t>
  </si>
  <si>
    <t>22173 29 0211 01, CZ.1.07/2.3.00/35.0044 Otevřená univerzita, otevřená věda</t>
  </si>
  <si>
    <t xml:space="preserve">Nákladové středisko/číslo projektu: MEVAPOX 53111 38 0232 01 Mezioborové vazby a podpora praxe v přírodovědných a technických studijních programech UJEP reg.č. CZ.1.07/2.2.00/28.0296
</t>
  </si>
  <si>
    <t>1A - 1B</t>
  </si>
  <si>
    <t>FžP</t>
  </si>
  <si>
    <t xml:space="preserve">22171 38 0211 01/CZ. 1.07/2.2.00/29.0023 Univerzitní centrum podpory pro studenty se specifickými vzdělávacími potřebami
</t>
  </si>
  <si>
    <t>Příloha č. 1 - podrobná specifikace</t>
  </si>
  <si>
    <t>Toner pro tiskárnu Epson Stylus Photo R300</t>
  </si>
  <si>
    <t>Fakulta: PF - OMP</t>
  </si>
  <si>
    <t xml:space="preserve">Objednal: Ing. Zdenka Kubištová </t>
  </si>
  <si>
    <t xml:space="preserve">Kontakt: 3372 </t>
  </si>
  <si>
    <t>Nákladové středisko/číslo projektu: 4310301000001</t>
  </si>
  <si>
    <t>černý, tiskárna HP LaserJet P2055dn (velkokapacitní, 6500 stran)</t>
  </si>
  <si>
    <t>Toner do ink. Canon IP4600</t>
  </si>
  <si>
    <t>toner  - multipack (Y, M, C) - CLI-521</t>
  </si>
  <si>
    <t xml:space="preserve">Toner HP CE505X černý - 6000 str.  </t>
  </si>
  <si>
    <t>pro tiskárnu ColorLaserJet P2055</t>
  </si>
  <si>
    <t>Toner  MLT - D203U/ELS - 15000 str.</t>
  </si>
  <si>
    <t xml:space="preserve">pro tiskárnu Samsung ProXpress </t>
  </si>
  <si>
    <t>Toner  CX11NF, CMYK, černý 4000 str, azurový, purpurový, žlutý 1500 str.</t>
  </si>
  <si>
    <t xml:space="preserve">pro tiskárnu Epson AcuLaser - Ekonomy Pack </t>
  </si>
  <si>
    <t>Toner HL - 524 L, 7000 str.</t>
  </si>
  <si>
    <t>pro tiskárnu Brother TN3170</t>
  </si>
  <si>
    <t xml:space="preserve">Cartridge - černá </t>
  </si>
  <si>
    <t>pro tiskárnu HP Deskjet F2480 (XL)</t>
  </si>
  <si>
    <t xml:space="preserve">pro tiskárnu HP Color LaserJet 2600N </t>
  </si>
  <si>
    <t>2B</t>
  </si>
  <si>
    <t>2C</t>
  </si>
  <si>
    <t>4C</t>
  </si>
  <si>
    <t>4D</t>
  </si>
  <si>
    <t>2A - 2C</t>
  </si>
  <si>
    <t>3A - 3B</t>
  </si>
  <si>
    <t>5A - 5B</t>
  </si>
  <si>
    <t>4A - 4D</t>
  </si>
  <si>
    <t>Zadavatel požaduje nové originální tonery.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</si>
</sst>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29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9" borderId="6" applyNumberFormat="0" applyAlignment="0" applyProtection="0"/>
    <xf numFmtId="0" fontId="30" fillId="40" borderId="0" applyNumberFormat="0" applyBorder="0" applyAlignment="0" applyProtection="0"/>
    <xf numFmtId="0" fontId="11" fillId="13" borderId="1" applyNumberFormat="0" applyAlignment="0" applyProtection="0"/>
    <xf numFmtId="0" fontId="31" fillId="41" borderId="7" applyNumberFormat="0" applyAlignment="0" applyProtection="0"/>
    <xf numFmtId="0" fontId="1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6" fillId="43" borderId="0" applyNumberFormat="0" applyBorder="0" applyAlignment="0" applyProtection="0"/>
    <xf numFmtId="0" fontId="0" fillId="0" borderId="0">
      <alignment/>
      <protection/>
    </xf>
    <xf numFmtId="0" fontId="0" fillId="44" borderId="12" applyNumberFormat="0" applyAlignment="0" applyProtection="0"/>
    <xf numFmtId="0" fontId="14" fillId="38" borderId="13" applyNumberFormat="0" applyAlignment="0" applyProtection="0"/>
    <xf numFmtId="0" fontId="25" fillId="0" borderId="0" applyNumberFormat="0" applyFill="0" applyBorder="0" applyAlignment="0" applyProtection="0"/>
    <xf numFmtId="0" fontId="0" fillId="45" borderId="14" applyNumberFormat="0" applyFont="0" applyAlignment="0" applyProtection="0"/>
    <xf numFmtId="9" fontId="1" fillId="0" borderId="0" applyFill="0" applyBorder="0" applyAlignment="0" applyProtection="0"/>
    <xf numFmtId="0" fontId="37" fillId="0" borderId="15" applyNumberFormat="0" applyFill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0" fillId="47" borderId="17" applyNumberFormat="0" applyAlignment="0" applyProtection="0"/>
    <xf numFmtId="0" fontId="41" fillId="48" borderId="17" applyNumberFormat="0" applyAlignment="0" applyProtection="0"/>
    <xf numFmtId="0" fontId="42" fillId="48" borderId="18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8" fillId="55" borderId="0" xfId="0" applyFont="1" applyFill="1" applyBorder="1" applyAlignment="1">
      <alignment/>
    </xf>
    <xf numFmtId="0" fontId="18" fillId="11" borderId="19" xfId="0" applyFont="1" applyFill="1" applyBorder="1" applyAlignment="1">
      <alignment/>
    </xf>
    <xf numFmtId="0" fontId="21" fillId="11" borderId="20" xfId="0" applyFont="1" applyFill="1" applyBorder="1" applyAlignment="1">
      <alignment wrapText="1"/>
    </xf>
    <xf numFmtId="0" fontId="21" fillId="11" borderId="20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 wrapText="1"/>
    </xf>
    <xf numFmtId="4" fontId="21" fillId="11" borderId="20" xfId="0" applyNumberFormat="1" applyFont="1" applyFill="1" applyBorder="1" applyAlignment="1">
      <alignment horizontal="right" wrapText="1"/>
    </xf>
    <xf numFmtId="2" fontId="21" fillId="11" borderId="21" xfId="0" applyNumberFormat="1" applyFont="1" applyFill="1" applyBorder="1" applyAlignment="1">
      <alignment horizontal="right" wrapText="1"/>
    </xf>
    <xf numFmtId="4" fontId="21" fillId="11" borderId="22" xfId="0" applyNumberFormat="1" applyFont="1" applyFill="1" applyBorder="1" applyAlignment="1">
      <alignment horizontal="right" wrapText="1"/>
    </xf>
    <xf numFmtId="0" fontId="0" fillId="11" borderId="23" xfId="0" applyFill="1" applyBorder="1" applyAlignment="1">
      <alignment/>
    </xf>
    <xf numFmtId="0" fontId="18" fillId="0" borderId="23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55" borderId="23" xfId="0" applyFont="1" applyFill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2" fontId="18" fillId="0" borderId="23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68" applyNumberFormat="1" applyFont="1" applyFill="1" applyBorder="1" applyAlignment="1" applyProtection="1">
      <alignment wrapText="1"/>
      <protection/>
    </xf>
    <xf numFmtId="0" fontId="19" fillId="0" borderId="23" xfId="0" applyFont="1" applyBorder="1" applyAlignment="1">
      <alignment wrapText="1"/>
    </xf>
    <xf numFmtId="0" fontId="0" fillId="11" borderId="23" xfId="0" applyFill="1" applyBorder="1" applyAlignment="1">
      <alignment wrapText="1"/>
    </xf>
    <xf numFmtId="0" fontId="19" fillId="0" borderId="0" xfId="0" applyFont="1" applyAlignment="1">
      <alignment wrapText="1"/>
    </xf>
    <xf numFmtId="0" fontId="18" fillId="55" borderId="23" xfId="0" applyFont="1" applyFill="1" applyBorder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wrapText="1"/>
    </xf>
    <xf numFmtId="0" fontId="21" fillId="11" borderId="2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8" fillId="56" borderId="0" xfId="0" applyFont="1" applyFill="1" applyBorder="1" applyAlignment="1">
      <alignment/>
    </xf>
    <xf numFmtId="0" fontId="18" fillId="57" borderId="24" xfId="0" applyFont="1" applyFill="1" applyBorder="1" applyAlignment="1">
      <alignment/>
    </xf>
    <xf numFmtId="0" fontId="21" fillId="57" borderId="25" xfId="0" applyFont="1" applyFill="1" applyBorder="1" applyAlignment="1">
      <alignment wrapText="1"/>
    </xf>
    <xf numFmtId="0" fontId="21" fillId="57" borderId="25" xfId="0" applyFont="1" applyFill="1" applyBorder="1" applyAlignment="1">
      <alignment horizontal="center" vertical="center"/>
    </xf>
    <xf numFmtId="0" fontId="21" fillId="57" borderId="25" xfId="0" applyFont="1" applyFill="1" applyBorder="1" applyAlignment="1">
      <alignment horizontal="center" vertical="center" wrapText="1"/>
    </xf>
    <xf numFmtId="4" fontId="21" fillId="57" borderId="25" xfId="0" applyNumberFormat="1" applyFont="1" applyFill="1" applyBorder="1" applyAlignment="1">
      <alignment horizontal="right" wrapText="1"/>
    </xf>
    <xf numFmtId="2" fontId="21" fillId="57" borderId="26" xfId="0" applyNumberFormat="1" applyFont="1" applyFill="1" applyBorder="1" applyAlignment="1">
      <alignment horizontal="right" wrapText="1"/>
    </xf>
    <xf numFmtId="4" fontId="21" fillId="57" borderId="27" xfId="0" applyNumberFormat="1" applyFont="1" applyFill="1" applyBorder="1" applyAlignment="1">
      <alignment horizontal="right" wrapText="1"/>
    </xf>
    <xf numFmtId="0" fontId="0" fillId="57" borderId="28" xfId="0" applyFill="1" applyBorder="1" applyAlignment="1">
      <alignment/>
    </xf>
    <xf numFmtId="0" fontId="18" fillId="0" borderId="28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0" fontId="18" fillId="56" borderId="28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/>
    </xf>
    <xf numFmtId="2" fontId="18" fillId="0" borderId="28" xfId="0" applyNumberFormat="1" applyFont="1" applyBorder="1" applyAlignment="1">
      <alignment/>
    </xf>
    <xf numFmtId="0" fontId="18" fillId="56" borderId="28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11" borderId="29" xfId="0" applyFill="1" applyBorder="1" applyAlignment="1">
      <alignment/>
    </xf>
    <xf numFmtId="0" fontId="0" fillId="11" borderId="28" xfId="0" applyFill="1" applyBorder="1" applyAlignment="1">
      <alignment/>
    </xf>
    <xf numFmtId="0" fontId="0" fillId="0" borderId="28" xfId="0" applyBorder="1" applyAlignment="1">
      <alignment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left" wrapText="1"/>
    </xf>
    <xf numFmtId="0" fontId="18" fillId="58" borderId="0" xfId="0" applyFont="1" applyFill="1" applyBorder="1" applyAlignment="1">
      <alignment/>
    </xf>
    <xf numFmtId="0" fontId="1" fillId="58" borderId="0" xfId="0" applyFont="1" applyFill="1" applyBorder="1" applyAlignment="1">
      <alignment wrapText="1"/>
    </xf>
    <xf numFmtId="0" fontId="18" fillId="58" borderId="0" xfId="0" applyFont="1" applyFill="1" applyBorder="1" applyAlignment="1">
      <alignment wrapText="1"/>
    </xf>
    <xf numFmtId="0" fontId="1" fillId="58" borderId="0" xfId="0" applyFont="1" applyFill="1" applyBorder="1" applyAlignment="1">
      <alignment/>
    </xf>
    <xf numFmtId="0" fontId="1" fillId="58" borderId="0" xfId="0" applyFont="1" applyFill="1" applyBorder="1" applyAlignment="1">
      <alignment horizontal="center" vertical="center"/>
    </xf>
    <xf numFmtId="0" fontId="0" fillId="58" borderId="0" xfId="0" applyFill="1" applyBorder="1" applyAlignment="1">
      <alignment/>
    </xf>
    <xf numFmtId="2" fontId="0" fillId="58" borderId="0" xfId="0" applyNumberFormat="1" applyFill="1" applyBorder="1" applyAlignment="1">
      <alignment/>
    </xf>
    <xf numFmtId="0" fontId="18" fillId="0" borderId="0" xfId="0" applyFont="1" applyBorder="1" applyAlignment="1">
      <alignment horizontal="left" wrapText="1"/>
    </xf>
    <xf numFmtId="0" fontId="1" fillId="58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wrapText="1"/>
    </xf>
    <xf numFmtId="0" fontId="24" fillId="0" borderId="0" xfId="68" applyNumberFormat="1" applyFont="1" applyFill="1" applyBorder="1" applyAlignment="1" applyProtection="1">
      <alignment wrapText="1"/>
      <protection/>
    </xf>
    <xf numFmtId="0" fontId="18" fillId="0" borderId="30" xfId="0" applyFont="1" applyBorder="1" applyAlignment="1">
      <alignment wrapText="1"/>
    </xf>
    <xf numFmtId="0" fontId="18" fillId="55" borderId="31" xfId="0" applyFont="1" applyFill="1" applyBorder="1" applyAlignment="1">
      <alignment/>
    </xf>
    <xf numFmtId="0" fontId="18" fillId="0" borderId="29" xfId="0" applyFont="1" applyBorder="1" applyAlignment="1">
      <alignment wrapText="1"/>
    </xf>
    <xf numFmtId="0" fontId="18" fillId="55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/>
    </xf>
    <xf numFmtId="2" fontId="18" fillId="0" borderId="29" xfId="0" applyNumberFormat="1" applyFont="1" applyBorder="1" applyAlignment="1">
      <alignment/>
    </xf>
    <xf numFmtId="0" fontId="18" fillId="55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8" fillId="0" borderId="32" xfId="0" applyFont="1" applyBorder="1" applyAlignment="1">
      <alignment wrapText="1"/>
    </xf>
    <xf numFmtId="0" fontId="18" fillId="55" borderId="32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/>
    </xf>
    <xf numFmtId="0" fontId="18" fillId="0" borderId="28" xfId="0" applyFont="1" applyFill="1" applyBorder="1" applyAlignment="1">
      <alignment wrapText="1"/>
    </xf>
    <xf numFmtId="0" fontId="16" fillId="56" borderId="28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6" fillId="0" borderId="28" xfId="0" applyFont="1" applyBorder="1" applyAlignment="1">
      <alignment/>
    </xf>
    <xf numFmtId="0" fontId="19" fillId="0" borderId="29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0" fillId="59" borderId="0" xfId="0" applyFill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4" fontId="21" fillId="11" borderId="21" xfId="0" applyNumberFormat="1" applyFont="1" applyFill="1" applyBorder="1" applyAlignment="1">
      <alignment horizontal="right" wrapText="1"/>
    </xf>
    <xf numFmtId="0" fontId="21" fillId="11" borderId="20" xfId="0" applyFont="1" applyFill="1" applyBorder="1" applyAlignment="1">
      <alignment horizontal="right" wrapText="1"/>
    </xf>
    <xf numFmtId="0" fontId="18" fillId="58" borderId="0" xfId="0" applyFont="1" applyFill="1" applyBorder="1" applyAlignment="1">
      <alignment/>
    </xf>
    <xf numFmtId="0" fontId="1" fillId="58" borderId="0" xfId="0" applyFont="1" applyFill="1" applyBorder="1" applyAlignment="1">
      <alignment/>
    </xf>
    <xf numFmtId="0" fontId="18" fillId="61" borderId="0" xfId="0" applyFont="1" applyFill="1" applyBorder="1" applyAlignment="1">
      <alignment/>
    </xf>
    <xf numFmtId="0" fontId="0" fillId="58" borderId="0" xfId="0" applyFill="1" applyBorder="1" applyAlignment="1">
      <alignment/>
    </xf>
    <xf numFmtId="2" fontId="0" fillId="58" borderId="0" xfId="0" applyNumberFormat="1" applyFill="1" applyBorder="1" applyAlignment="1">
      <alignment/>
    </xf>
    <xf numFmtId="0" fontId="0" fillId="58" borderId="0" xfId="0" applyFill="1" applyAlignment="1">
      <alignment/>
    </xf>
    <xf numFmtId="0" fontId="20" fillId="0" borderId="0" xfId="68" applyBorder="1" applyAlignment="1">
      <alignment horizontal="left" wrapText="1"/>
    </xf>
    <xf numFmtId="3" fontId="20" fillId="0" borderId="0" xfId="68" applyNumberFormat="1" applyBorder="1" applyAlignment="1">
      <alignment horizontal="left" wrapText="1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0" fillId="6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0" fontId="1" fillId="62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58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8" fillId="0" borderId="0" xfId="83" applyFont="1" applyBorder="1">
      <alignment/>
      <protection/>
    </xf>
    <xf numFmtId="0" fontId="1" fillId="0" borderId="0" xfId="83" applyFont="1" applyBorder="1" applyAlignment="1">
      <alignment wrapText="1"/>
      <protection/>
    </xf>
    <xf numFmtId="0" fontId="18" fillId="0" borderId="0" xfId="83" applyFont="1" applyBorder="1" applyAlignment="1">
      <alignment wrapText="1"/>
      <protection/>
    </xf>
    <xf numFmtId="0" fontId="0" fillId="0" borderId="0" xfId="83">
      <alignment/>
      <protection/>
    </xf>
    <xf numFmtId="0" fontId="18" fillId="0" borderId="0" xfId="83" applyFont="1" applyBorder="1" applyAlignment="1">
      <alignment horizontal="left" wrapText="1"/>
      <protection/>
    </xf>
    <xf numFmtId="0" fontId="18" fillId="58" borderId="0" xfId="83" applyFont="1" applyFill="1" applyBorder="1" applyAlignment="1">
      <alignment/>
      <protection/>
    </xf>
    <xf numFmtId="0" fontId="1" fillId="58" borderId="0" xfId="83" applyFont="1" applyFill="1" applyBorder="1" applyAlignment="1">
      <alignment/>
      <protection/>
    </xf>
    <xf numFmtId="0" fontId="18" fillId="58" borderId="0" xfId="83" applyFont="1" applyFill="1" applyBorder="1" applyAlignment="1">
      <alignment horizontal="left"/>
      <protection/>
    </xf>
    <xf numFmtId="0" fontId="0" fillId="58" borderId="0" xfId="83" applyFill="1" applyAlignment="1">
      <alignment/>
      <protection/>
    </xf>
    <xf numFmtId="0" fontId="18" fillId="60" borderId="0" xfId="83" applyFont="1" applyFill="1" applyBorder="1">
      <alignment/>
      <protection/>
    </xf>
    <xf numFmtId="0" fontId="18" fillId="11" borderId="19" xfId="83" applyFont="1" applyFill="1" applyBorder="1">
      <alignment/>
      <protection/>
    </xf>
    <xf numFmtId="0" fontId="21" fillId="11" borderId="20" xfId="83" applyFont="1" applyFill="1" applyBorder="1" applyAlignment="1">
      <alignment wrapText="1"/>
      <protection/>
    </xf>
    <xf numFmtId="0" fontId="21" fillId="11" borderId="20" xfId="83" applyFont="1" applyFill="1" applyBorder="1" applyAlignment="1">
      <alignment horizontal="center" vertical="center"/>
      <protection/>
    </xf>
    <xf numFmtId="0" fontId="21" fillId="11" borderId="20" xfId="83" applyFont="1" applyFill="1" applyBorder="1" applyAlignment="1">
      <alignment horizontal="center" vertical="center" wrapText="1"/>
      <protection/>
    </xf>
    <xf numFmtId="4" fontId="21" fillId="11" borderId="20" xfId="83" applyNumberFormat="1" applyFont="1" applyFill="1" applyBorder="1" applyAlignment="1">
      <alignment horizontal="right" wrapText="1"/>
      <protection/>
    </xf>
    <xf numFmtId="4" fontId="21" fillId="11" borderId="21" xfId="83" applyNumberFormat="1" applyFont="1" applyFill="1" applyBorder="1" applyAlignment="1">
      <alignment horizontal="right" wrapText="1"/>
      <protection/>
    </xf>
    <xf numFmtId="4" fontId="21" fillId="11" borderId="22" xfId="83" applyNumberFormat="1" applyFont="1" applyFill="1" applyBorder="1" applyAlignment="1">
      <alignment horizontal="right" wrapText="1"/>
      <protection/>
    </xf>
    <xf numFmtId="0" fontId="0" fillId="11" borderId="23" xfId="83" applyFill="1" applyBorder="1">
      <alignment/>
      <protection/>
    </xf>
    <xf numFmtId="0" fontId="1" fillId="0" borderId="23" xfId="83" applyFont="1" applyFill="1" applyBorder="1" applyAlignment="1">
      <alignment vertical="center" wrapText="1"/>
      <protection/>
    </xf>
    <xf numFmtId="0" fontId="1" fillId="55" borderId="23" xfId="83" applyFont="1" applyFill="1" applyBorder="1" applyAlignment="1">
      <alignment horizontal="center" vertical="center"/>
      <protection/>
    </xf>
    <xf numFmtId="0" fontId="1" fillId="0" borderId="23" xfId="83" applyFont="1" applyFill="1" applyBorder="1" applyAlignment="1">
      <alignment horizontal="center" vertical="center"/>
      <protection/>
    </xf>
    <xf numFmtId="4" fontId="0" fillId="0" borderId="23" xfId="83" applyNumberFormat="1" applyBorder="1" applyAlignment="1">
      <alignment vertical="center"/>
      <protection/>
    </xf>
    <xf numFmtId="0" fontId="1" fillId="0" borderId="23" xfId="83" applyFont="1" applyBorder="1" applyAlignment="1">
      <alignment wrapText="1"/>
      <protection/>
    </xf>
    <xf numFmtId="4" fontId="0" fillId="0" borderId="23" xfId="83" applyNumberFormat="1" applyBorder="1" applyAlignment="1">
      <alignment horizontal="right" vertical="center"/>
      <protection/>
    </xf>
    <xf numFmtId="4" fontId="1" fillId="0" borderId="23" xfId="83" applyNumberFormat="1" applyFont="1" applyFill="1" applyBorder="1" applyAlignment="1">
      <alignment horizontal="right" vertical="center"/>
      <protection/>
    </xf>
    <xf numFmtId="4" fontId="23" fillId="0" borderId="23" xfId="83" applyNumberFormat="1" applyFont="1" applyFill="1" applyBorder="1" applyAlignment="1">
      <alignment horizontal="right" vertical="center"/>
      <protection/>
    </xf>
    <xf numFmtId="4" fontId="0" fillId="0" borderId="23" xfId="83" applyNumberFormat="1" applyFill="1" applyBorder="1" applyAlignment="1">
      <alignment horizontal="right" vertical="center"/>
      <protection/>
    </xf>
    <xf numFmtId="0" fontId="1" fillId="0" borderId="29" xfId="83" applyFont="1" applyFill="1" applyBorder="1" applyAlignment="1">
      <alignment horizontal="center" vertical="center"/>
      <protection/>
    </xf>
    <xf numFmtId="0" fontId="0" fillId="11" borderId="29" xfId="83" applyFill="1" applyBorder="1">
      <alignment/>
      <protection/>
    </xf>
    <xf numFmtId="0" fontId="1" fillId="56" borderId="30" xfId="83" applyFont="1" applyFill="1" applyBorder="1" applyAlignment="1">
      <alignment horizontal="center" vertical="center"/>
      <protection/>
    </xf>
    <xf numFmtId="0" fontId="1" fillId="0" borderId="28" xfId="83" applyFont="1" applyBorder="1" applyAlignment="1">
      <alignment horizontal="center" vertical="center"/>
      <protection/>
    </xf>
    <xf numFmtId="4" fontId="0" fillId="0" borderId="31" xfId="83" applyNumberFormat="1" applyBorder="1" applyAlignment="1">
      <alignment horizontal="right" vertical="center"/>
      <protection/>
    </xf>
    <xf numFmtId="0" fontId="0" fillId="11" borderId="28" xfId="83" applyFill="1" applyBorder="1">
      <alignment/>
      <protection/>
    </xf>
    <xf numFmtId="0" fontId="1" fillId="63" borderId="28" xfId="83" applyFont="1" applyFill="1" applyBorder="1" applyAlignment="1">
      <alignment vertical="center" wrapText="1"/>
      <protection/>
    </xf>
    <xf numFmtId="0" fontId="23" fillId="63" borderId="28" xfId="83" applyFont="1" applyFill="1" applyBorder="1" applyAlignment="1">
      <alignment vertical="center" wrapText="1"/>
      <protection/>
    </xf>
    <xf numFmtId="0" fontId="1" fillId="64" borderId="33" xfId="83" applyFont="1" applyFill="1" applyBorder="1" applyAlignment="1">
      <alignment horizontal="center" vertical="center" wrapText="1"/>
      <protection/>
    </xf>
    <xf numFmtId="0" fontId="0" fillId="0" borderId="28" xfId="83" applyBorder="1">
      <alignment/>
      <protection/>
    </xf>
    <xf numFmtId="4" fontId="0" fillId="63" borderId="34" xfId="83" applyNumberFormat="1" applyFill="1" applyBorder="1" applyAlignment="1">
      <alignment vertical="center"/>
      <protection/>
    </xf>
    <xf numFmtId="4" fontId="0" fillId="63" borderId="28" xfId="83" applyNumberFormat="1" applyFill="1" applyBorder="1" applyAlignment="1">
      <alignment vertical="center"/>
      <protection/>
    </xf>
    <xf numFmtId="4" fontId="23" fillId="0" borderId="31" xfId="83" applyNumberFormat="1" applyFont="1" applyFill="1" applyBorder="1" applyAlignment="1">
      <alignment horizontal="right" vertical="center"/>
      <protection/>
    </xf>
    <xf numFmtId="0" fontId="1" fillId="64" borderId="33" xfId="83" applyFont="1" applyFill="1" applyBorder="1" applyAlignment="1">
      <alignment horizontal="center" vertical="center"/>
      <protection/>
    </xf>
    <xf numFmtId="0" fontId="0" fillId="57" borderId="28" xfId="83" applyFont="1" applyFill="1" applyBorder="1">
      <alignment/>
      <protection/>
    </xf>
    <xf numFmtId="0" fontId="1" fillId="0" borderId="28" xfId="83" applyFont="1" applyBorder="1" applyAlignment="1">
      <alignment wrapText="1"/>
      <protection/>
    </xf>
    <xf numFmtId="0" fontId="1" fillId="56" borderId="28" xfId="83" applyFont="1" applyFill="1" applyBorder="1" applyAlignment="1">
      <alignment horizontal="center" vertical="center"/>
      <protection/>
    </xf>
    <xf numFmtId="0" fontId="1" fillId="0" borderId="28" xfId="83" applyFont="1" applyBorder="1">
      <alignment/>
      <protection/>
    </xf>
    <xf numFmtId="2" fontId="1" fillId="0" borderId="28" xfId="83" applyNumberFormat="1" applyFont="1" applyBorder="1">
      <alignment/>
      <protection/>
    </xf>
    <xf numFmtId="0" fontId="0" fillId="0" borderId="0" xfId="83" applyFill="1" applyBorder="1">
      <alignment/>
      <protection/>
    </xf>
    <xf numFmtId="0" fontId="1" fillId="0" borderId="0" xfId="83" applyFont="1" applyFill="1" applyBorder="1" applyAlignment="1">
      <alignment vertical="center" wrapText="1"/>
      <protection/>
    </xf>
    <xf numFmtId="0" fontId="1" fillId="0" borderId="0" xfId="83" applyFont="1" applyFill="1" applyBorder="1" applyAlignment="1">
      <alignment horizontal="center" vertical="center"/>
      <protection/>
    </xf>
    <xf numFmtId="4" fontId="16" fillId="0" borderId="0" xfId="83" applyNumberFormat="1" applyFont="1" applyFill="1" applyBorder="1" applyAlignment="1">
      <alignment vertical="center"/>
      <protection/>
    </xf>
    <xf numFmtId="4" fontId="21" fillId="0" borderId="0" xfId="83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 2" xfId="83"/>
    <cellStyle name="Note" xfId="84"/>
    <cellStyle name="Output" xfId="85"/>
    <cellStyle name="Followed Hyperlink" xfId="86"/>
    <cellStyle name="Poznámka" xfId="87"/>
    <cellStyle name="Percent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12</xdr:col>
      <xdr:colOff>342900</xdr:colOff>
      <xdr:row>7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658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523875</xdr:colOff>
      <xdr:row>1</xdr:row>
      <xdr:rowOff>76200</xdr:rowOff>
    </xdr:to>
    <xdr:sp fLocksText="0">
      <xdr:nvSpPr>
        <xdr:cNvPr id="1" name="TextovéPole 6"/>
        <xdr:cNvSpPr txBox="1">
          <a:spLocks noChangeArrowheads="1"/>
        </xdr:cNvSpPr>
      </xdr:nvSpPr>
      <xdr:spPr>
        <a:xfrm>
          <a:off x="10191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142875</xdr:rowOff>
    </xdr:from>
    <xdr:to>
      <xdr:col>1</xdr:col>
      <xdr:colOff>504825</xdr:colOff>
      <xdr:row>10</xdr:row>
      <xdr:rowOff>19050</xdr:rowOff>
    </xdr:to>
    <xdr:sp>
      <xdr:nvSpPr>
        <xdr:cNvPr id="6" name="TextovéPole 6"/>
        <xdr:cNvSpPr>
          <a:spLocks/>
        </xdr:cNvSpPr>
      </xdr:nvSpPr>
      <xdr:spPr>
        <a:xfrm>
          <a:off x="1009650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7" name="Text Box 2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8" name="Text Box 3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9" name="Text Box 4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10" name="Text Box 5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66675</xdr:rowOff>
    </xdr:to>
    <xdr:sp>
      <xdr:nvSpPr>
        <xdr:cNvPr id="1" name="TextovéPole 6"/>
        <xdr:cNvSpPr>
          <a:spLocks/>
        </xdr:cNvSpPr>
      </xdr:nvSpPr>
      <xdr:spPr>
        <a:xfrm>
          <a:off x="962025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2" name="Text Box 2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3" name="Text Box 3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4" name="Text Box 4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5" name="Text Box 5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342900</xdr:colOff>
      <xdr:row>14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952500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8" name="Text Box 3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9" name="Text Box 4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10" name="Text Box 5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14</xdr:row>
      <xdr:rowOff>0</xdr:rowOff>
    </xdr:from>
    <xdr:ext cx="180975" cy="266700"/>
    <xdr:sp fLocksText="0">
      <xdr:nvSpPr>
        <xdr:cNvPr id="11" name="TextovéPole 4"/>
        <xdr:cNvSpPr txBox="1">
          <a:spLocks noChangeArrowheads="1"/>
        </xdr:cNvSpPr>
      </xdr:nvSpPr>
      <xdr:spPr>
        <a:xfrm>
          <a:off x="952500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54</xdr:row>
      <xdr:rowOff>0</xdr:rowOff>
    </xdr:from>
    <xdr:ext cx="180975" cy="266700"/>
    <xdr:sp fLocksText="0">
      <xdr:nvSpPr>
        <xdr:cNvPr id="12" name="Text Box 2"/>
        <xdr:cNvSpPr txBox="1">
          <a:spLocks noChangeArrowheads="1"/>
        </xdr:cNvSpPr>
      </xdr:nvSpPr>
      <xdr:spPr>
        <a:xfrm>
          <a:off x="962025" y="1500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54</xdr:row>
      <xdr:rowOff>0</xdr:rowOff>
    </xdr:from>
    <xdr:ext cx="180975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962025" y="1500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54</xdr:row>
      <xdr:rowOff>0</xdr:rowOff>
    </xdr:from>
    <xdr:ext cx="180975" cy="266700"/>
    <xdr:sp fLocksText="0">
      <xdr:nvSpPr>
        <xdr:cNvPr id="14" name="Text Box 4"/>
        <xdr:cNvSpPr txBox="1">
          <a:spLocks noChangeArrowheads="1"/>
        </xdr:cNvSpPr>
      </xdr:nvSpPr>
      <xdr:spPr>
        <a:xfrm>
          <a:off x="962025" y="1500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54</xdr:row>
      <xdr:rowOff>0</xdr:rowOff>
    </xdr:from>
    <xdr:ext cx="180975" cy="266700"/>
    <xdr:sp fLocksText="0">
      <xdr:nvSpPr>
        <xdr:cNvPr id="15" name="Text Box 5"/>
        <xdr:cNvSpPr txBox="1">
          <a:spLocks noChangeArrowheads="1"/>
        </xdr:cNvSpPr>
      </xdr:nvSpPr>
      <xdr:spPr>
        <a:xfrm>
          <a:off x="962025" y="1500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52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952500" y="1435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53</xdr:row>
      <xdr:rowOff>0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952500" y="1467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53</xdr:row>
      <xdr:rowOff>0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952500" y="1467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54</xdr:row>
      <xdr:rowOff>0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952500" y="1500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55</xdr:row>
      <xdr:rowOff>0</xdr:rowOff>
    </xdr:from>
    <xdr:ext cx="180975" cy="266700"/>
    <xdr:sp fLocksText="0">
      <xdr:nvSpPr>
        <xdr:cNvPr id="20" name="Text Box 2"/>
        <xdr:cNvSpPr txBox="1">
          <a:spLocks noChangeArrowheads="1"/>
        </xdr:cNvSpPr>
      </xdr:nvSpPr>
      <xdr:spPr>
        <a:xfrm>
          <a:off x="962025" y="1532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55</xdr:row>
      <xdr:rowOff>0</xdr:rowOff>
    </xdr:from>
    <xdr:ext cx="180975" cy="266700"/>
    <xdr:sp fLocksText="0">
      <xdr:nvSpPr>
        <xdr:cNvPr id="21" name="Text Box 3"/>
        <xdr:cNvSpPr txBox="1">
          <a:spLocks noChangeArrowheads="1"/>
        </xdr:cNvSpPr>
      </xdr:nvSpPr>
      <xdr:spPr>
        <a:xfrm>
          <a:off x="962025" y="1532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55</xdr:row>
      <xdr:rowOff>0</xdr:rowOff>
    </xdr:from>
    <xdr:ext cx="180975" cy="266700"/>
    <xdr:sp fLocksText="0">
      <xdr:nvSpPr>
        <xdr:cNvPr id="22" name="Text Box 4"/>
        <xdr:cNvSpPr txBox="1">
          <a:spLocks noChangeArrowheads="1"/>
        </xdr:cNvSpPr>
      </xdr:nvSpPr>
      <xdr:spPr>
        <a:xfrm>
          <a:off x="962025" y="1532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55</xdr:row>
      <xdr:rowOff>0</xdr:rowOff>
    </xdr:from>
    <xdr:ext cx="180975" cy="266700"/>
    <xdr:sp fLocksText="0">
      <xdr:nvSpPr>
        <xdr:cNvPr id="23" name="Text Box 5"/>
        <xdr:cNvSpPr txBox="1">
          <a:spLocks noChangeArrowheads="1"/>
        </xdr:cNvSpPr>
      </xdr:nvSpPr>
      <xdr:spPr>
        <a:xfrm>
          <a:off x="962025" y="1532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55</xdr:row>
      <xdr:rowOff>0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952500" y="1532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56</xdr:row>
      <xdr:rowOff>0</xdr:rowOff>
    </xdr:from>
    <xdr:ext cx="180975" cy="266700"/>
    <xdr:sp fLocksText="0">
      <xdr:nvSpPr>
        <xdr:cNvPr id="25" name="Text Box 2"/>
        <xdr:cNvSpPr txBox="1">
          <a:spLocks noChangeArrowheads="1"/>
        </xdr:cNvSpPr>
      </xdr:nvSpPr>
      <xdr:spPr>
        <a:xfrm>
          <a:off x="962025" y="1581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56</xdr:row>
      <xdr:rowOff>0</xdr:rowOff>
    </xdr:from>
    <xdr:ext cx="180975" cy="266700"/>
    <xdr:sp fLocksText="0">
      <xdr:nvSpPr>
        <xdr:cNvPr id="26" name="Text Box 3"/>
        <xdr:cNvSpPr txBox="1">
          <a:spLocks noChangeArrowheads="1"/>
        </xdr:cNvSpPr>
      </xdr:nvSpPr>
      <xdr:spPr>
        <a:xfrm>
          <a:off x="962025" y="1581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56</xdr:row>
      <xdr:rowOff>0</xdr:rowOff>
    </xdr:from>
    <xdr:ext cx="180975" cy="266700"/>
    <xdr:sp fLocksText="0">
      <xdr:nvSpPr>
        <xdr:cNvPr id="27" name="Text Box 4"/>
        <xdr:cNvSpPr txBox="1">
          <a:spLocks noChangeArrowheads="1"/>
        </xdr:cNvSpPr>
      </xdr:nvSpPr>
      <xdr:spPr>
        <a:xfrm>
          <a:off x="962025" y="1581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56</xdr:row>
      <xdr:rowOff>0</xdr:rowOff>
    </xdr:from>
    <xdr:ext cx="180975" cy="266700"/>
    <xdr:sp fLocksText="0">
      <xdr:nvSpPr>
        <xdr:cNvPr id="28" name="Text Box 5"/>
        <xdr:cNvSpPr txBox="1">
          <a:spLocks noChangeArrowheads="1"/>
        </xdr:cNvSpPr>
      </xdr:nvSpPr>
      <xdr:spPr>
        <a:xfrm>
          <a:off x="962025" y="1581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56</xdr:row>
      <xdr:rowOff>0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952500" y="1581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57</xdr:row>
      <xdr:rowOff>0</xdr:rowOff>
    </xdr:from>
    <xdr:ext cx="180975" cy="257175"/>
    <xdr:sp fLocksText="0">
      <xdr:nvSpPr>
        <xdr:cNvPr id="30" name="Text Box 2"/>
        <xdr:cNvSpPr txBox="1">
          <a:spLocks noChangeArrowheads="1"/>
        </xdr:cNvSpPr>
      </xdr:nvSpPr>
      <xdr:spPr>
        <a:xfrm>
          <a:off x="962025" y="16135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57</xdr:row>
      <xdr:rowOff>0</xdr:rowOff>
    </xdr:from>
    <xdr:ext cx="180975" cy="257175"/>
    <xdr:sp fLocksText="0">
      <xdr:nvSpPr>
        <xdr:cNvPr id="31" name="Text Box 3"/>
        <xdr:cNvSpPr txBox="1">
          <a:spLocks noChangeArrowheads="1"/>
        </xdr:cNvSpPr>
      </xdr:nvSpPr>
      <xdr:spPr>
        <a:xfrm>
          <a:off x="962025" y="16135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57</xdr:row>
      <xdr:rowOff>0</xdr:rowOff>
    </xdr:from>
    <xdr:ext cx="180975" cy="257175"/>
    <xdr:sp fLocksText="0">
      <xdr:nvSpPr>
        <xdr:cNvPr id="32" name="Text Box 4"/>
        <xdr:cNvSpPr txBox="1">
          <a:spLocks noChangeArrowheads="1"/>
        </xdr:cNvSpPr>
      </xdr:nvSpPr>
      <xdr:spPr>
        <a:xfrm>
          <a:off x="962025" y="16135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57</xdr:row>
      <xdr:rowOff>0</xdr:rowOff>
    </xdr:from>
    <xdr:ext cx="180975" cy="257175"/>
    <xdr:sp fLocksText="0">
      <xdr:nvSpPr>
        <xdr:cNvPr id="33" name="Text Box 5"/>
        <xdr:cNvSpPr txBox="1">
          <a:spLocks noChangeArrowheads="1"/>
        </xdr:cNvSpPr>
      </xdr:nvSpPr>
      <xdr:spPr>
        <a:xfrm>
          <a:off x="962025" y="16135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57</xdr:row>
      <xdr:rowOff>0</xdr:rowOff>
    </xdr:from>
    <xdr:ext cx="180975" cy="257175"/>
    <xdr:sp fLocksText="0">
      <xdr:nvSpPr>
        <xdr:cNvPr id="34" name="TextovéPole 34"/>
        <xdr:cNvSpPr txBox="1">
          <a:spLocks noChangeArrowheads="1"/>
        </xdr:cNvSpPr>
      </xdr:nvSpPr>
      <xdr:spPr>
        <a:xfrm>
          <a:off x="952500" y="16135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58</xdr:row>
      <xdr:rowOff>0</xdr:rowOff>
    </xdr:from>
    <xdr:ext cx="180975" cy="257175"/>
    <xdr:sp fLocksText="0">
      <xdr:nvSpPr>
        <xdr:cNvPr id="35" name="Text Box 2"/>
        <xdr:cNvSpPr txBox="1">
          <a:spLocks noChangeArrowheads="1"/>
        </xdr:cNvSpPr>
      </xdr:nvSpPr>
      <xdr:spPr>
        <a:xfrm>
          <a:off x="962025" y="16459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58</xdr:row>
      <xdr:rowOff>0</xdr:rowOff>
    </xdr:from>
    <xdr:ext cx="180975" cy="257175"/>
    <xdr:sp fLocksText="0">
      <xdr:nvSpPr>
        <xdr:cNvPr id="36" name="Text Box 3"/>
        <xdr:cNvSpPr txBox="1">
          <a:spLocks noChangeArrowheads="1"/>
        </xdr:cNvSpPr>
      </xdr:nvSpPr>
      <xdr:spPr>
        <a:xfrm>
          <a:off x="962025" y="16459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58</xdr:row>
      <xdr:rowOff>0</xdr:rowOff>
    </xdr:from>
    <xdr:ext cx="180975" cy="257175"/>
    <xdr:sp fLocksText="0">
      <xdr:nvSpPr>
        <xdr:cNvPr id="37" name="Text Box 4"/>
        <xdr:cNvSpPr txBox="1">
          <a:spLocks noChangeArrowheads="1"/>
        </xdr:cNvSpPr>
      </xdr:nvSpPr>
      <xdr:spPr>
        <a:xfrm>
          <a:off x="962025" y="16459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58</xdr:row>
      <xdr:rowOff>0</xdr:rowOff>
    </xdr:from>
    <xdr:ext cx="180975" cy="257175"/>
    <xdr:sp fLocksText="0">
      <xdr:nvSpPr>
        <xdr:cNvPr id="38" name="Text Box 5"/>
        <xdr:cNvSpPr txBox="1">
          <a:spLocks noChangeArrowheads="1"/>
        </xdr:cNvSpPr>
      </xdr:nvSpPr>
      <xdr:spPr>
        <a:xfrm>
          <a:off x="962025" y="16459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58</xdr:row>
      <xdr:rowOff>0</xdr:rowOff>
    </xdr:from>
    <xdr:ext cx="180975" cy="257175"/>
    <xdr:sp fLocksText="0">
      <xdr:nvSpPr>
        <xdr:cNvPr id="39" name="TextovéPole 39"/>
        <xdr:cNvSpPr txBox="1">
          <a:spLocks noChangeArrowheads="1"/>
        </xdr:cNvSpPr>
      </xdr:nvSpPr>
      <xdr:spPr>
        <a:xfrm>
          <a:off x="952500" y="16459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14</xdr:row>
      <xdr:rowOff>0</xdr:rowOff>
    </xdr:from>
    <xdr:ext cx="180975" cy="266700"/>
    <xdr:sp fLocksText="0">
      <xdr:nvSpPr>
        <xdr:cNvPr id="40" name="TextovéPole 40"/>
        <xdr:cNvSpPr txBox="1">
          <a:spLocks noChangeArrowheads="1"/>
        </xdr:cNvSpPr>
      </xdr:nvSpPr>
      <xdr:spPr>
        <a:xfrm>
          <a:off x="952500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41" name="Text Box 2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42" name="Text Box 3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43" name="Text Box 4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14</xdr:row>
      <xdr:rowOff>0</xdr:rowOff>
    </xdr:from>
    <xdr:ext cx="180975" cy="266700"/>
    <xdr:sp fLocksText="0">
      <xdr:nvSpPr>
        <xdr:cNvPr id="44" name="Text Box 5"/>
        <xdr:cNvSpPr txBox="1">
          <a:spLocks noChangeArrowheads="1"/>
        </xdr:cNvSpPr>
      </xdr:nvSpPr>
      <xdr:spPr>
        <a:xfrm>
          <a:off x="962025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9</xdr:row>
      <xdr:rowOff>0</xdr:rowOff>
    </xdr:from>
    <xdr:ext cx="180975" cy="266700"/>
    <xdr:sp fLocksText="0">
      <xdr:nvSpPr>
        <xdr:cNvPr id="1" name="TextovéPole 6"/>
        <xdr:cNvSpPr txBox="1">
          <a:spLocks noChangeArrowheads="1"/>
        </xdr:cNvSpPr>
      </xdr:nvSpPr>
      <xdr:spPr>
        <a:xfrm>
          <a:off x="1114425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18097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1123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180975" cy="266700"/>
    <xdr:sp fLocksText="0">
      <xdr:nvSpPr>
        <xdr:cNvPr id="3" name="Text Box 3"/>
        <xdr:cNvSpPr txBox="1">
          <a:spLocks noChangeArrowheads="1"/>
        </xdr:cNvSpPr>
      </xdr:nvSpPr>
      <xdr:spPr>
        <a:xfrm>
          <a:off x="1123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180975" cy="266700"/>
    <xdr:sp fLocksText="0">
      <xdr:nvSpPr>
        <xdr:cNvPr id="4" name="Text Box 4"/>
        <xdr:cNvSpPr txBox="1">
          <a:spLocks noChangeArrowheads="1"/>
        </xdr:cNvSpPr>
      </xdr:nvSpPr>
      <xdr:spPr>
        <a:xfrm>
          <a:off x="1123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180975" cy="266700"/>
    <xdr:sp fLocksText="0">
      <xdr:nvSpPr>
        <xdr:cNvPr id="5" name="Text Box 5"/>
        <xdr:cNvSpPr txBox="1">
          <a:spLocks noChangeArrowheads="1"/>
        </xdr:cNvSpPr>
      </xdr:nvSpPr>
      <xdr:spPr>
        <a:xfrm>
          <a:off x="1123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11</xdr:row>
      <xdr:rowOff>0</xdr:rowOff>
    </xdr:from>
    <xdr:to>
      <xdr:col>2</xdr:col>
      <xdr:colOff>523875</xdr:colOff>
      <xdr:row>12</xdr:row>
      <xdr:rowOff>66675</xdr:rowOff>
    </xdr:to>
    <xdr:sp>
      <xdr:nvSpPr>
        <xdr:cNvPr id="1" name="TextovéPole 6"/>
        <xdr:cNvSpPr>
          <a:spLocks/>
        </xdr:cNvSpPr>
      </xdr:nvSpPr>
      <xdr:spPr>
        <a:xfrm>
          <a:off x="2781300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2" name="Text Box 2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3" name="Text Box 3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4" name="Text Box 4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5" name="Text Box 5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11</xdr:row>
      <xdr:rowOff>0</xdr:rowOff>
    </xdr:from>
    <xdr:to>
      <xdr:col>2</xdr:col>
      <xdr:colOff>876300</xdr:colOff>
      <xdr:row>12</xdr:row>
      <xdr:rowOff>38100</xdr:rowOff>
    </xdr:to>
    <xdr:sp>
      <xdr:nvSpPr>
        <xdr:cNvPr id="6" name="TextovéPole 6"/>
        <xdr:cNvSpPr>
          <a:spLocks/>
        </xdr:cNvSpPr>
      </xdr:nvSpPr>
      <xdr:spPr>
        <a:xfrm>
          <a:off x="3095625" y="4248150"/>
          <a:ext cx="209550" cy="228600"/>
        </a:xfrm>
        <a:custGeom>
          <a:pathLst>
            <a:path h="228600" w="209550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7" name="Text Box 2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8" name="Text Box 3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9" name="Text Box 4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10" name="Text Box 5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12</xdr:row>
      <xdr:rowOff>57150</xdr:rowOff>
    </xdr:from>
    <xdr:to>
      <xdr:col>1</xdr:col>
      <xdr:colOff>876300</xdr:colOff>
      <xdr:row>13</xdr:row>
      <xdr:rowOff>133350</xdr:rowOff>
    </xdr:to>
    <xdr:sp>
      <xdr:nvSpPr>
        <xdr:cNvPr id="11" name="TextovéPole 6"/>
        <xdr:cNvSpPr>
          <a:spLocks/>
        </xdr:cNvSpPr>
      </xdr:nvSpPr>
      <xdr:spPr>
        <a:xfrm>
          <a:off x="1438275" y="4495800"/>
          <a:ext cx="209550" cy="266700"/>
        </a:xfrm>
        <a:custGeom>
          <a:pathLst>
            <a:path h="266700" w="209550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2" name="Text Box 2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3" name="Text Box 3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4" name="Text Box 4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5" name="Text Box 5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38</xdr:row>
      <xdr:rowOff>0</xdr:rowOff>
    </xdr:from>
    <xdr:to>
      <xdr:col>1</xdr:col>
      <xdr:colOff>523875</xdr:colOff>
      <xdr:row>38</xdr:row>
      <xdr:rowOff>66675</xdr:rowOff>
    </xdr:to>
    <xdr:sp>
      <xdr:nvSpPr>
        <xdr:cNvPr id="16" name="TextovéPole 6"/>
        <xdr:cNvSpPr>
          <a:spLocks/>
        </xdr:cNvSpPr>
      </xdr:nvSpPr>
      <xdr:spPr>
        <a:xfrm>
          <a:off x="1123950" y="1253490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533400</xdr:colOff>
      <xdr:row>38</xdr:row>
      <xdr:rowOff>66675</xdr:rowOff>
    </xdr:to>
    <xdr:sp>
      <xdr:nvSpPr>
        <xdr:cNvPr id="17" name="Text Box 2"/>
        <xdr:cNvSpPr>
          <a:spLocks/>
        </xdr:cNvSpPr>
      </xdr:nvSpPr>
      <xdr:spPr>
        <a:xfrm>
          <a:off x="1133475" y="1253490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533400</xdr:colOff>
      <xdr:row>38</xdr:row>
      <xdr:rowOff>66675</xdr:rowOff>
    </xdr:to>
    <xdr:sp>
      <xdr:nvSpPr>
        <xdr:cNvPr id="18" name="Text Box 3"/>
        <xdr:cNvSpPr>
          <a:spLocks/>
        </xdr:cNvSpPr>
      </xdr:nvSpPr>
      <xdr:spPr>
        <a:xfrm>
          <a:off x="1133475" y="1253490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533400</xdr:colOff>
      <xdr:row>38</xdr:row>
      <xdr:rowOff>66675</xdr:rowOff>
    </xdr:to>
    <xdr:sp>
      <xdr:nvSpPr>
        <xdr:cNvPr id="19" name="Text Box 4"/>
        <xdr:cNvSpPr>
          <a:spLocks/>
        </xdr:cNvSpPr>
      </xdr:nvSpPr>
      <xdr:spPr>
        <a:xfrm>
          <a:off x="1133475" y="1253490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533400</xdr:colOff>
      <xdr:row>38</xdr:row>
      <xdr:rowOff>66675</xdr:rowOff>
    </xdr:to>
    <xdr:sp>
      <xdr:nvSpPr>
        <xdr:cNvPr id="20" name="Text Box 5"/>
        <xdr:cNvSpPr>
          <a:spLocks/>
        </xdr:cNvSpPr>
      </xdr:nvSpPr>
      <xdr:spPr>
        <a:xfrm>
          <a:off x="1133475" y="1253490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523875</xdr:colOff>
      <xdr:row>1</xdr:row>
      <xdr:rowOff>76200</xdr:rowOff>
    </xdr:to>
    <xdr:sp fLocksText="0">
      <xdr:nvSpPr>
        <xdr:cNvPr id="1" name="TextovéPole 6"/>
        <xdr:cNvSpPr txBox="1">
          <a:spLocks noChangeArrowheads="1"/>
        </xdr:cNvSpPr>
      </xdr:nvSpPr>
      <xdr:spPr>
        <a:xfrm>
          <a:off x="10191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142875</xdr:rowOff>
    </xdr:from>
    <xdr:to>
      <xdr:col>1</xdr:col>
      <xdr:colOff>504825</xdr:colOff>
      <xdr:row>9</xdr:row>
      <xdr:rowOff>0</xdr:rowOff>
    </xdr:to>
    <xdr:sp>
      <xdr:nvSpPr>
        <xdr:cNvPr id="6" name="TextovéPole 6"/>
        <xdr:cNvSpPr>
          <a:spLocks/>
        </xdr:cNvSpPr>
      </xdr:nvSpPr>
      <xdr:spPr>
        <a:xfrm>
          <a:off x="1009650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7" name="Text Box 2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8" name="Text Box 3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9" name="Text Box 4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10" name="Text Box 5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342900</xdr:colOff>
      <xdr:row>15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1019175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2" name="Text Box 2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4" name="Text Box 4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5" name="Text Box 5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15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1019175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7" name="Text Box 2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8" name="Text Box 3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9" name="Text Box 4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20" name="Text Box 5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15</xdr:row>
      <xdr:rowOff>0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1019175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22" name="Text Box 2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23" name="Text Box 3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24" name="Text Box 4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25" name="Text Box 5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skvara@ujep.cz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svobodova@ujep.cz" TargetMode="External" /><Relationship Id="rId2" Type="http://schemas.openxmlformats.org/officeDocument/2006/relationships/hyperlink" Target="mailto:sarka.kremlikova@ujep.cz" TargetMode="External" /><Relationship Id="rId3" Type="http://schemas.openxmlformats.org/officeDocument/2006/relationships/hyperlink" Target="mailto:blanka.pohajdova@ujep.cz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26"/>
  <sheetViews>
    <sheetView tabSelected="1" zoomScalePageLayoutView="0" workbookViewId="0" topLeftCell="A1">
      <selection activeCell="J23" sqref="J23"/>
    </sheetView>
  </sheetViews>
  <sheetFormatPr defaultColWidth="9.140625" defaultRowHeight="15"/>
  <sheetData>
    <row r="10" spans="1:12" ht="15">
      <c r="A10" s="169" t="s">
        <v>170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ht="1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3" ht="15">
      <c r="A12" s="169" t="s">
        <v>198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4" spans="2:6" ht="15">
      <c r="B14" s="107"/>
      <c r="C14" s="107" t="s">
        <v>158</v>
      </c>
      <c r="D14" s="108" t="s">
        <v>159</v>
      </c>
      <c r="E14" s="108"/>
      <c r="F14" s="108" t="s">
        <v>160</v>
      </c>
    </row>
    <row r="15" spans="4:6" ht="15">
      <c r="D15" s="106"/>
      <c r="E15" s="106"/>
      <c r="F15" s="106"/>
    </row>
    <row r="16" spans="2:6" ht="15">
      <c r="B16" s="109" t="s">
        <v>167</v>
      </c>
      <c r="C16" s="110" t="s">
        <v>163</v>
      </c>
      <c r="D16" s="111">
        <f>'FF'!H20</f>
        <v>0</v>
      </c>
      <c r="E16" s="111"/>
      <c r="F16" s="111">
        <f>'FF'!I20</f>
        <v>0</v>
      </c>
    </row>
    <row r="17" spans="2:6" ht="15">
      <c r="B17" s="53"/>
      <c r="C17" s="53"/>
      <c r="D17" s="111"/>
      <c r="E17" s="111"/>
      <c r="F17" s="111"/>
    </row>
    <row r="18" spans="2:6" ht="15">
      <c r="B18" s="109" t="s">
        <v>194</v>
      </c>
      <c r="C18" s="110" t="s">
        <v>161</v>
      </c>
      <c r="D18" s="111">
        <f>REK!H62</f>
        <v>0</v>
      </c>
      <c r="E18" s="111"/>
      <c r="F18" s="111">
        <f>REK!I62</f>
        <v>0</v>
      </c>
    </row>
    <row r="19" spans="2:6" ht="15">
      <c r="B19" s="112"/>
      <c r="C19" s="113"/>
      <c r="D19" s="111"/>
      <c r="E19" s="111"/>
      <c r="F19" s="111"/>
    </row>
    <row r="20" spans="2:6" ht="15">
      <c r="B20" s="109" t="s">
        <v>195</v>
      </c>
      <c r="C20" s="110" t="s">
        <v>168</v>
      </c>
      <c r="D20" s="111">
        <f>FžP!H23</f>
        <v>0</v>
      </c>
      <c r="E20" s="111"/>
      <c r="F20" s="111">
        <f>FžP!I23</f>
        <v>0</v>
      </c>
    </row>
    <row r="21" spans="2:6" ht="15">
      <c r="B21" s="53"/>
      <c r="C21" s="53"/>
      <c r="D21" s="111"/>
      <c r="E21" s="111"/>
      <c r="F21" s="111"/>
    </row>
    <row r="22" spans="2:6" ht="15">
      <c r="B22" s="109" t="s">
        <v>197</v>
      </c>
      <c r="C22" s="110" t="s">
        <v>162</v>
      </c>
      <c r="D22" s="111">
        <f>PřF!H52</f>
        <v>0</v>
      </c>
      <c r="E22" s="111"/>
      <c r="F22" s="111">
        <f>PřF!I52</f>
        <v>0</v>
      </c>
    </row>
    <row r="23" spans="2:6" ht="15">
      <c r="B23" s="112"/>
      <c r="C23" s="113"/>
      <c r="D23" s="111"/>
      <c r="E23" s="111"/>
      <c r="F23" s="111"/>
    </row>
    <row r="24" spans="2:6" ht="15">
      <c r="B24" s="109" t="s">
        <v>196</v>
      </c>
      <c r="C24" s="110" t="s">
        <v>138</v>
      </c>
      <c r="D24" s="111">
        <f>PF!H25</f>
        <v>0</v>
      </c>
      <c r="E24" s="111"/>
      <c r="F24" s="111">
        <f>PF!I25</f>
        <v>0</v>
      </c>
    </row>
    <row r="26" spans="3:6" ht="15">
      <c r="C26" s="114" t="s">
        <v>164</v>
      </c>
      <c r="D26" s="106">
        <f>D16+D18+D20+D22+D24</f>
        <v>0</v>
      </c>
      <c r="F26" s="106">
        <f>F16+F18+F20+F22+F24</f>
        <v>0</v>
      </c>
    </row>
  </sheetData>
  <sheetProtection/>
  <mergeCells count="2">
    <mergeCell ref="A10:L10"/>
    <mergeCell ref="A12:M12"/>
  </mergeCells>
  <printOptions/>
  <pageMargins left="0.7" right="0.7" top="0.787401575" bottom="0.787401575" header="0.3" footer="0.3"/>
  <pageSetup fitToHeight="0" fitToWidth="1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0.140625" style="0" customWidth="1"/>
    <col min="2" max="2" width="24.57421875" style="0" customWidth="1"/>
    <col min="3" max="3" width="25.57421875" style="0" customWidth="1"/>
    <col min="4" max="4" width="5.140625" style="0" customWidth="1"/>
  </cols>
  <sheetData>
    <row r="2" spans="1:9" ht="15">
      <c r="A2" s="1" t="s">
        <v>0</v>
      </c>
      <c r="B2" s="2"/>
      <c r="C2" s="54" t="s">
        <v>19</v>
      </c>
      <c r="D2" s="4"/>
      <c r="E2" s="5"/>
      <c r="F2" s="6"/>
      <c r="G2" s="6"/>
      <c r="H2" s="7"/>
      <c r="I2" s="6"/>
    </row>
    <row r="3" spans="1:9" ht="15">
      <c r="A3" s="1" t="s">
        <v>1</v>
      </c>
      <c r="B3" s="2"/>
      <c r="C3" s="54" t="s">
        <v>2</v>
      </c>
      <c r="D3" s="4"/>
      <c r="E3" s="5"/>
      <c r="F3" s="6"/>
      <c r="G3" s="6"/>
      <c r="H3" s="7"/>
      <c r="I3" s="6"/>
    </row>
    <row r="4" spans="1:9" ht="15">
      <c r="A4" s="1" t="s">
        <v>3</v>
      </c>
      <c r="B4" s="2"/>
      <c r="C4" s="66" t="s">
        <v>4</v>
      </c>
      <c r="D4" s="4"/>
      <c r="E4" s="5"/>
      <c r="F4" s="6"/>
      <c r="G4" s="6"/>
      <c r="H4" s="7"/>
      <c r="I4" s="6"/>
    </row>
    <row r="5" spans="1:9" ht="15">
      <c r="A5" s="1" t="s">
        <v>5</v>
      </c>
      <c r="B5" s="2"/>
      <c r="C5" s="54" t="s">
        <v>6</v>
      </c>
      <c r="D5" s="4"/>
      <c r="E5" s="5"/>
      <c r="F5" s="6"/>
      <c r="G5" s="6"/>
      <c r="H5" s="7"/>
      <c r="I5" s="6"/>
    </row>
    <row r="6" spans="1:9" ht="15">
      <c r="A6" s="91" t="s">
        <v>129</v>
      </c>
      <c r="B6" s="2"/>
      <c r="C6" s="3"/>
      <c r="D6" s="4"/>
      <c r="E6" s="5"/>
      <c r="F6" s="6"/>
      <c r="G6" s="6"/>
      <c r="H6" s="7"/>
      <c r="I6" s="6"/>
    </row>
    <row r="7" spans="1:9" ht="51.75">
      <c r="A7" s="9" t="s">
        <v>7</v>
      </c>
      <c r="B7" s="10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10" ht="34.5">
      <c r="A8" s="16"/>
      <c r="B8" s="17" t="s">
        <v>16</v>
      </c>
      <c r="C8" s="18" t="s">
        <v>17</v>
      </c>
      <c r="D8" s="19">
        <v>4</v>
      </c>
      <c r="E8" s="20" t="s">
        <v>18</v>
      </c>
      <c r="F8" s="21"/>
      <c r="G8" s="21"/>
      <c r="H8" s="22">
        <f>D8*F8</f>
        <v>0</v>
      </c>
      <c r="I8" s="22">
        <f>D8*G8</f>
        <v>0</v>
      </c>
      <c r="J8" s="23"/>
    </row>
    <row r="9" spans="8:9" ht="15">
      <c r="H9" s="50">
        <f>SUM(H8)</f>
        <v>0</v>
      </c>
      <c r="I9" s="50">
        <f>SUM(I8)</f>
        <v>0</v>
      </c>
    </row>
    <row r="11" spans="1:9" ht="15">
      <c r="A11" s="1" t="s">
        <v>0</v>
      </c>
      <c r="B11" s="2"/>
      <c r="C11" s="54" t="s">
        <v>19</v>
      </c>
      <c r="D11" s="4"/>
      <c r="E11" s="5"/>
      <c r="F11" s="6"/>
      <c r="G11" s="6"/>
      <c r="H11" s="7"/>
      <c r="I11" s="6"/>
    </row>
    <row r="12" spans="1:9" ht="15">
      <c r="A12" s="1" t="s">
        <v>1</v>
      </c>
      <c r="B12" s="2"/>
      <c r="C12" s="54" t="s">
        <v>20</v>
      </c>
      <c r="D12" s="4"/>
      <c r="E12" s="5"/>
      <c r="F12" s="6"/>
      <c r="G12" s="6"/>
      <c r="H12" s="7"/>
      <c r="I12" s="6"/>
    </row>
    <row r="13" spans="1:9" ht="15">
      <c r="A13" s="1" t="s">
        <v>3</v>
      </c>
      <c r="B13" s="2"/>
      <c r="C13" s="65" t="s">
        <v>21</v>
      </c>
      <c r="D13" s="4"/>
      <c r="E13" s="5"/>
      <c r="F13" s="6"/>
      <c r="G13" s="6"/>
      <c r="H13" s="7"/>
      <c r="I13" s="6"/>
    </row>
    <row r="14" spans="1:9" ht="15">
      <c r="A14" s="56" t="s">
        <v>5</v>
      </c>
      <c r="B14" s="57"/>
      <c r="C14" s="58" t="s">
        <v>22</v>
      </c>
      <c r="D14" s="59"/>
      <c r="E14" s="60"/>
      <c r="F14" s="61"/>
      <c r="G14" s="61"/>
      <c r="H14" s="62"/>
      <c r="I14" s="61"/>
    </row>
    <row r="15" spans="1:9" ht="15">
      <c r="A15" s="91" t="s">
        <v>130</v>
      </c>
      <c r="B15" s="2"/>
      <c r="C15" s="3"/>
      <c r="D15" s="4"/>
      <c r="E15" s="5"/>
      <c r="F15" s="6"/>
      <c r="G15" s="6"/>
      <c r="H15" s="7"/>
      <c r="I15" s="6"/>
    </row>
    <row r="16" spans="1:9" ht="51.75">
      <c r="A16" s="9" t="s">
        <v>7</v>
      </c>
      <c r="B16" s="10" t="s">
        <v>8</v>
      </c>
      <c r="C16" s="10" t="s">
        <v>9</v>
      </c>
      <c r="D16" s="11" t="s">
        <v>10</v>
      </c>
      <c r="E16" s="12" t="s">
        <v>11</v>
      </c>
      <c r="F16" s="13" t="s">
        <v>12</v>
      </c>
      <c r="G16" s="13" t="s">
        <v>13</v>
      </c>
      <c r="H16" s="14" t="s">
        <v>14</v>
      </c>
      <c r="I16" s="15" t="s">
        <v>15</v>
      </c>
    </row>
    <row r="17" spans="1:10" ht="15">
      <c r="A17" s="16"/>
      <c r="B17" s="17" t="s">
        <v>16</v>
      </c>
      <c r="C17" s="18" t="s">
        <v>23</v>
      </c>
      <c r="D17" s="19">
        <v>2</v>
      </c>
      <c r="E17" s="20" t="s">
        <v>18</v>
      </c>
      <c r="F17" s="21"/>
      <c r="G17" s="21"/>
      <c r="H17" s="22">
        <f>D17*F17</f>
        <v>0</v>
      </c>
      <c r="I17" s="22">
        <f>D17*G17</f>
        <v>0</v>
      </c>
      <c r="J17" s="23"/>
    </row>
    <row r="18" spans="8:9" ht="15">
      <c r="H18" s="50">
        <f>SUM(H17)</f>
        <v>0</v>
      </c>
      <c r="I18" s="50">
        <f>SUM(I17)</f>
        <v>0</v>
      </c>
    </row>
    <row r="20" spans="7:9" ht="15">
      <c r="G20" t="s">
        <v>164</v>
      </c>
      <c r="H20" s="50">
        <f>H9+H18</f>
        <v>0</v>
      </c>
      <c r="I20" s="50">
        <f>I9+I18</f>
        <v>0</v>
      </c>
    </row>
  </sheetData>
  <sheetProtection selectLockedCells="1" selectUnlockedCells="1"/>
  <hyperlinks>
    <hyperlink ref="C4" r:id="rId1" display="martin.skvara@ujep.cz"/>
  </hyperlinks>
  <printOptions/>
  <pageMargins left="0.7" right="0.7" top="0.7875" bottom="0.7875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6">
      <selection activeCell="A35" sqref="A35"/>
    </sheetView>
  </sheetViews>
  <sheetFormatPr defaultColWidth="9.140625" defaultRowHeight="15"/>
  <cols>
    <col min="2" max="2" width="26.7109375" style="0" customWidth="1"/>
    <col min="3" max="3" width="23.421875" style="0" customWidth="1"/>
    <col min="5" max="5" width="10.7109375" style="0" customWidth="1"/>
    <col min="6" max="6" width="15.00390625" style="0" customWidth="1"/>
    <col min="7" max="7" width="13.140625" style="0" customWidth="1"/>
    <col min="8" max="8" width="10.00390625" style="0" customWidth="1"/>
  </cols>
  <sheetData>
    <row r="1" spans="1:9" ht="15">
      <c r="A1" s="1" t="s">
        <v>0</v>
      </c>
      <c r="B1" s="2"/>
      <c r="C1" s="54" t="s">
        <v>24</v>
      </c>
      <c r="D1" s="4"/>
      <c r="E1" s="5"/>
      <c r="F1" s="6"/>
      <c r="G1" s="6"/>
      <c r="H1" s="7"/>
      <c r="I1" s="6"/>
    </row>
    <row r="2" spans="1:9" ht="15">
      <c r="A2" s="1" t="s">
        <v>1</v>
      </c>
      <c r="B2" s="2"/>
      <c r="C2" s="54" t="s">
        <v>25</v>
      </c>
      <c r="D2" s="4"/>
      <c r="E2" s="5"/>
      <c r="F2" s="6"/>
      <c r="G2" s="6"/>
      <c r="H2" s="7"/>
      <c r="I2" s="6"/>
    </row>
    <row r="3" spans="1:9" ht="15">
      <c r="A3" s="1" t="s">
        <v>3</v>
      </c>
      <c r="B3" s="2"/>
      <c r="C3" s="55">
        <v>475286352</v>
      </c>
      <c r="D3" s="4"/>
      <c r="E3" s="5"/>
      <c r="F3" s="6"/>
      <c r="G3" s="6"/>
      <c r="H3" s="7"/>
      <c r="I3" s="6"/>
    </row>
    <row r="4" spans="1:9" ht="15">
      <c r="A4" s="56" t="s">
        <v>5</v>
      </c>
      <c r="B4" s="57"/>
      <c r="C4" s="58" t="s">
        <v>26</v>
      </c>
      <c r="D4" s="59"/>
      <c r="E4" s="60"/>
      <c r="F4" s="61"/>
      <c r="G4" s="61"/>
      <c r="H4" s="62"/>
      <c r="I4" s="61"/>
    </row>
    <row r="5" spans="1:9" ht="15">
      <c r="A5" s="8" t="s">
        <v>131</v>
      </c>
      <c r="B5" s="2"/>
      <c r="C5" s="3"/>
      <c r="D5" s="4"/>
      <c r="E5" s="5"/>
      <c r="F5" s="6"/>
      <c r="G5" s="6"/>
      <c r="H5" s="7"/>
      <c r="I5" s="6"/>
    </row>
    <row r="6" spans="1:9" ht="39">
      <c r="A6" s="9" t="s">
        <v>7</v>
      </c>
      <c r="B6" s="10" t="s">
        <v>8</v>
      </c>
      <c r="C6" s="10" t="s">
        <v>9</v>
      </c>
      <c r="D6" s="11" t="s">
        <v>10</v>
      </c>
      <c r="E6" s="12" t="s">
        <v>11</v>
      </c>
      <c r="F6" s="13" t="s">
        <v>12</v>
      </c>
      <c r="G6" s="13" t="s">
        <v>13</v>
      </c>
      <c r="H6" s="14" t="s">
        <v>14</v>
      </c>
      <c r="I6" s="15" t="s">
        <v>15</v>
      </c>
    </row>
    <row r="7" spans="1:9" ht="15">
      <c r="A7" s="51"/>
      <c r="B7" s="69" t="s">
        <v>16</v>
      </c>
      <c r="C7" s="84" t="s">
        <v>27</v>
      </c>
      <c r="D7" s="70">
        <v>2</v>
      </c>
      <c r="E7" s="71" t="s">
        <v>18</v>
      </c>
      <c r="F7" s="72"/>
      <c r="G7" s="72"/>
      <c r="H7" s="73">
        <f aca="true" t="shared" si="0" ref="H7:H13">D7*F7</f>
        <v>0</v>
      </c>
      <c r="I7" s="73">
        <f aca="true" t="shared" si="1" ref="I7:I13">D7*G7</f>
        <v>0</v>
      </c>
    </row>
    <row r="8" spans="1:9" ht="26.25">
      <c r="A8" s="52"/>
      <c r="B8" s="43" t="s">
        <v>112</v>
      </c>
      <c r="C8" s="85" t="s">
        <v>113</v>
      </c>
      <c r="D8" s="74">
        <v>1</v>
      </c>
      <c r="E8" s="46" t="s">
        <v>18</v>
      </c>
      <c r="F8" s="47"/>
      <c r="G8" s="47"/>
      <c r="H8" s="73">
        <f t="shared" si="0"/>
        <v>0</v>
      </c>
      <c r="I8" s="73">
        <f t="shared" si="1"/>
        <v>0</v>
      </c>
    </row>
    <row r="9" spans="1:9" ht="26.25">
      <c r="A9" s="52"/>
      <c r="B9" s="43" t="s">
        <v>112</v>
      </c>
      <c r="C9" s="85" t="s">
        <v>114</v>
      </c>
      <c r="D9" s="74">
        <v>1</v>
      </c>
      <c r="E9" s="46" t="s">
        <v>18</v>
      </c>
      <c r="F9" s="47"/>
      <c r="G9" s="47"/>
      <c r="H9" s="73">
        <f t="shared" si="0"/>
        <v>0</v>
      </c>
      <c r="I9" s="73">
        <f t="shared" si="1"/>
        <v>0</v>
      </c>
    </row>
    <row r="10" spans="1:9" ht="26.25">
      <c r="A10" s="52"/>
      <c r="B10" s="43" t="s">
        <v>112</v>
      </c>
      <c r="C10" s="85" t="s">
        <v>115</v>
      </c>
      <c r="D10" s="74">
        <v>1</v>
      </c>
      <c r="E10" s="46" t="s">
        <v>18</v>
      </c>
      <c r="F10" s="47"/>
      <c r="G10" s="47"/>
      <c r="H10" s="73">
        <f t="shared" si="0"/>
        <v>0</v>
      </c>
      <c r="I10" s="73">
        <f t="shared" si="1"/>
        <v>0</v>
      </c>
    </row>
    <row r="11" spans="1:9" ht="26.25">
      <c r="A11" s="52"/>
      <c r="B11" s="76" t="s">
        <v>112</v>
      </c>
      <c r="C11" s="86" t="s">
        <v>116</v>
      </c>
      <c r="D11" s="77">
        <v>1</v>
      </c>
      <c r="E11" s="78" t="s">
        <v>18</v>
      </c>
      <c r="F11" s="79"/>
      <c r="G11" s="79"/>
      <c r="H11" s="73">
        <f t="shared" si="0"/>
        <v>0</v>
      </c>
      <c r="I11" s="73">
        <f t="shared" si="1"/>
        <v>0</v>
      </c>
    </row>
    <row r="12" spans="1:9" ht="15">
      <c r="A12" s="52"/>
      <c r="B12" s="80" t="s">
        <v>119</v>
      </c>
      <c r="C12" s="83" t="s">
        <v>117</v>
      </c>
      <c r="D12" s="81">
        <v>1</v>
      </c>
      <c r="E12" s="82" t="s">
        <v>18</v>
      </c>
      <c r="F12" s="53"/>
      <c r="G12" s="53"/>
      <c r="H12" s="73">
        <f t="shared" si="0"/>
        <v>0</v>
      </c>
      <c r="I12" s="73">
        <f t="shared" si="1"/>
        <v>0</v>
      </c>
    </row>
    <row r="13" spans="1:9" ht="15">
      <c r="A13" s="52"/>
      <c r="B13" s="80" t="s">
        <v>119</v>
      </c>
      <c r="C13" s="83" t="s">
        <v>118</v>
      </c>
      <c r="D13" s="81">
        <v>1</v>
      </c>
      <c r="E13" s="82" t="s">
        <v>18</v>
      </c>
      <c r="F13" s="53"/>
      <c r="G13" s="53"/>
      <c r="H13" s="48">
        <f t="shared" si="0"/>
        <v>0</v>
      </c>
      <c r="I13" s="48">
        <f t="shared" si="1"/>
        <v>0</v>
      </c>
    </row>
    <row r="14" spans="2:9" ht="15">
      <c r="B14" s="75"/>
      <c r="H14" s="50">
        <f>SUM(H7:H13)</f>
        <v>0</v>
      </c>
      <c r="I14" s="50">
        <f>SUM(I7:I13)</f>
        <v>0</v>
      </c>
    </row>
    <row r="16" spans="1:9" ht="15">
      <c r="A16" s="1" t="s">
        <v>0</v>
      </c>
      <c r="B16" s="2"/>
      <c r="C16" s="54" t="s">
        <v>24</v>
      </c>
      <c r="D16" s="32"/>
      <c r="E16" s="33"/>
      <c r="F16" s="6"/>
      <c r="G16" s="6"/>
      <c r="H16" s="7"/>
      <c r="I16" s="6"/>
    </row>
    <row r="17" spans="1:9" ht="15">
      <c r="A17" s="1" t="s">
        <v>1</v>
      </c>
      <c r="B17" s="2"/>
      <c r="C17" s="54" t="s">
        <v>87</v>
      </c>
      <c r="D17" s="32"/>
      <c r="E17" s="33"/>
      <c r="F17" s="6"/>
      <c r="G17" s="6"/>
      <c r="H17" s="7"/>
      <c r="I17" s="6"/>
    </row>
    <row r="18" spans="1:9" ht="15">
      <c r="A18" s="1" t="s">
        <v>3</v>
      </c>
      <c r="B18" s="2"/>
      <c r="C18" s="54" t="s">
        <v>88</v>
      </c>
      <c r="D18" s="32"/>
      <c r="E18" s="33"/>
      <c r="F18" s="6"/>
      <c r="G18" s="6"/>
      <c r="H18" s="7"/>
      <c r="I18" s="6"/>
    </row>
    <row r="19" spans="1:9" ht="15">
      <c r="A19" s="95" t="s">
        <v>5</v>
      </c>
      <c r="B19" s="96"/>
      <c r="C19" s="95" t="s">
        <v>169</v>
      </c>
      <c r="D19" s="116"/>
      <c r="E19" s="64"/>
      <c r="F19" s="98"/>
      <c r="G19" s="98"/>
      <c r="H19" s="99"/>
      <c r="I19" s="98"/>
    </row>
    <row r="20" spans="1:9" ht="15.75" thickBot="1">
      <c r="A20" s="91" t="s">
        <v>190</v>
      </c>
      <c r="B20" s="2"/>
      <c r="C20" s="3"/>
      <c r="D20" s="32"/>
      <c r="E20" s="33"/>
      <c r="F20" s="6"/>
      <c r="G20" s="6"/>
      <c r="H20" s="7"/>
      <c r="I20" s="6"/>
    </row>
    <row r="21" spans="1:9" ht="39.75" thickBot="1">
      <c r="A21" s="35" t="s">
        <v>7</v>
      </c>
      <c r="B21" s="36" t="s">
        <v>8</v>
      </c>
      <c r="C21" s="36" t="s">
        <v>9</v>
      </c>
      <c r="D21" s="37" t="s">
        <v>10</v>
      </c>
      <c r="E21" s="38" t="s">
        <v>11</v>
      </c>
      <c r="F21" s="39" t="s">
        <v>12</v>
      </c>
      <c r="G21" s="39" t="s">
        <v>13</v>
      </c>
      <c r="H21" s="40" t="s">
        <v>14</v>
      </c>
      <c r="I21" s="41" t="s">
        <v>15</v>
      </c>
    </row>
    <row r="22" spans="1:9" ht="26.25">
      <c r="A22" s="42"/>
      <c r="B22" s="43" t="s">
        <v>89</v>
      </c>
      <c r="C22" s="44" t="s">
        <v>90</v>
      </c>
      <c r="D22" s="49">
        <v>6</v>
      </c>
      <c r="E22" s="46" t="s">
        <v>18</v>
      </c>
      <c r="F22" s="47"/>
      <c r="G22" s="47"/>
      <c r="H22" s="48">
        <f aca="true" t="shared" si="2" ref="H22:H28">D22*F22</f>
        <v>0</v>
      </c>
      <c r="I22" s="48">
        <f aca="true" t="shared" si="3" ref="I22:I28">D22*G22</f>
        <v>0</v>
      </c>
    </row>
    <row r="23" spans="1:9" ht="26.25">
      <c r="A23" s="42"/>
      <c r="B23" s="43" t="s">
        <v>91</v>
      </c>
      <c r="C23" s="44" t="s">
        <v>92</v>
      </c>
      <c r="D23" s="49">
        <v>6</v>
      </c>
      <c r="E23" s="46" t="s">
        <v>18</v>
      </c>
      <c r="F23" s="47"/>
      <c r="G23" s="47"/>
      <c r="H23" s="48">
        <f t="shared" si="2"/>
        <v>0</v>
      </c>
      <c r="I23" s="48">
        <f t="shared" si="3"/>
        <v>0</v>
      </c>
    </row>
    <row r="24" spans="1:9" ht="26.25">
      <c r="A24" s="42"/>
      <c r="B24" s="43" t="s">
        <v>93</v>
      </c>
      <c r="C24" s="44" t="s">
        <v>94</v>
      </c>
      <c r="D24" s="49">
        <v>6</v>
      </c>
      <c r="E24" s="46" t="s">
        <v>18</v>
      </c>
      <c r="F24" s="47"/>
      <c r="G24" s="47"/>
      <c r="H24" s="48">
        <f t="shared" si="2"/>
        <v>0</v>
      </c>
      <c r="I24" s="48">
        <f t="shared" si="3"/>
        <v>0</v>
      </c>
    </row>
    <row r="25" spans="1:9" ht="26.25">
      <c r="A25" s="42"/>
      <c r="B25" s="43" t="s">
        <v>95</v>
      </c>
      <c r="C25" s="44" t="s">
        <v>96</v>
      </c>
      <c r="D25" s="49">
        <v>6</v>
      </c>
      <c r="E25" s="46" t="s">
        <v>18</v>
      </c>
      <c r="F25" s="47"/>
      <c r="G25" s="47"/>
      <c r="H25" s="48">
        <f t="shared" si="2"/>
        <v>0</v>
      </c>
      <c r="I25" s="48">
        <f t="shared" si="3"/>
        <v>0</v>
      </c>
    </row>
    <row r="26" spans="1:9" ht="26.25">
      <c r="A26" s="42"/>
      <c r="B26" s="43" t="s">
        <v>97</v>
      </c>
      <c r="C26" s="44" t="s">
        <v>98</v>
      </c>
      <c r="D26" s="49">
        <v>14</v>
      </c>
      <c r="E26" s="46" t="s">
        <v>18</v>
      </c>
      <c r="F26" s="47"/>
      <c r="G26" s="47"/>
      <c r="H26" s="48">
        <f t="shared" si="2"/>
        <v>0</v>
      </c>
      <c r="I26" s="48">
        <f t="shared" si="3"/>
        <v>0</v>
      </c>
    </row>
    <row r="27" spans="1:9" ht="23.25">
      <c r="A27" s="42"/>
      <c r="B27" s="43" t="s">
        <v>99</v>
      </c>
      <c r="C27" s="44" t="s">
        <v>100</v>
      </c>
      <c r="D27" s="49">
        <v>7</v>
      </c>
      <c r="E27" s="46" t="s">
        <v>18</v>
      </c>
      <c r="F27" s="47"/>
      <c r="G27" s="47"/>
      <c r="H27" s="48">
        <f t="shared" si="2"/>
        <v>0</v>
      </c>
      <c r="I27" s="48">
        <f t="shared" si="3"/>
        <v>0</v>
      </c>
    </row>
    <row r="28" spans="1:9" ht="15">
      <c r="A28" s="42"/>
      <c r="B28" s="43" t="s">
        <v>101</v>
      </c>
      <c r="C28" s="44" t="s">
        <v>102</v>
      </c>
      <c r="D28" s="49">
        <v>7</v>
      </c>
      <c r="E28" s="46" t="s">
        <v>18</v>
      </c>
      <c r="F28" s="47"/>
      <c r="G28" s="47"/>
      <c r="H28" s="48">
        <f t="shared" si="2"/>
        <v>0</v>
      </c>
      <c r="I28" s="48">
        <f t="shared" si="3"/>
        <v>0</v>
      </c>
    </row>
    <row r="29" spans="8:9" ht="15">
      <c r="H29" s="50">
        <f>SUM(H22:H28)</f>
        <v>0</v>
      </c>
      <c r="I29" s="50">
        <f>SUM(I22:I28)</f>
        <v>0</v>
      </c>
    </row>
    <row r="31" spans="1:9" ht="15">
      <c r="A31" s="118" t="s">
        <v>0</v>
      </c>
      <c r="B31" s="119"/>
      <c r="C31" s="120" t="s">
        <v>24</v>
      </c>
      <c r="D31" s="121"/>
      <c r="E31" s="121"/>
      <c r="F31" s="121"/>
      <c r="G31" s="121"/>
      <c r="H31" s="121"/>
      <c r="I31" s="121"/>
    </row>
    <row r="32" spans="1:9" ht="15">
      <c r="A32" s="118" t="s">
        <v>1</v>
      </c>
      <c r="B32" s="119"/>
      <c r="C32" s="122" t="s">
        <v>28</v>
      </c>
      <c r="D32" s="121"/>
      <c r="E32" s="121"/>
      <c r="F32" s="121"/>
      <c r="G32" s="121"/>
      <c r="H32" s="121"/>
      <c r="I32" s="121"/>
    </row>
    <row r="33" spans="1:9" ht="15">
      <c r="A33" s="118" t="s">
        <v>29</v>
      </c>
      <c r="B33" s="119"/>
      <c r="C33" s="122" t="s">
        <v>107</v>
      </c>
      <c r="D33" s="121"/>
      <c r="E33" s="121"/>
      <c r="F33" s="121"/>
      <c r="G33" s="121"/>
      <c r="H33" s="121"/>
      <c r="I33" s="121"/>
    </row>
    <row r="34" spans="1:9" ht="15">
      <c r="A34" s="123" t="s">
        <v>108</v>
      </c>
      <c r="B34" s="124"/>
      <c r="C34" s="125" t="s">
        <v>165</v>
      </c>
      <c r="D34" s="126"/>
      <c r="E34" s="126"/>
      <c r="F34" s="126"/>
      <c r="G34" s="126"/>
      <c r="H34" s="126"/>
      <c r="I34" s="126"/>
    </row>
    <row r="35" spans="1:9" ht="15.75" thickBot="1">
      <c r="A35" s="127" t="s">
        <v>191</v>
      </c>
      <c r="B35" s="121"/>
      <c r="C35" s="121"/>
      <c r="D35" s="121"/>
      <c r="E35" s="121"/>
      <c r="F35" s="121"/>
      <c r="G35" s="121"/>
      <c r="H35" s="121"/>
      <c r="I35" s="121"/>
    </row>
    <row r="36" spans="1:9" ht="27" thickBot="1">
      <c r="A36" s="128" t="s">
        <v>7</v>
      </c>
      <c r="B36" s="129" t="s">
        <v>8</v>
      </c>
      <c r="C36" s="129" t="s">
        <v>9</v>
      </c>
      <c r="D36" s="130" t="s">
        <v>10</v>
      </c>
      <c r="E36" s="131" t="s">
        <v>11</v>
      </c>
      <c r="F36" s="132" t="s">
        <v>30</v>
      </c>
      <c r="G36" s="132" t="s">
        <v>31</v>
      </c>
      <c r="H36" s="133" t="s">
        <v>139</v>
      </c>
      <c r="I36" s="134" t="s">
        <v>32</v>
      </c>
    </row>
    <row r="37" spans="1:9" ht="25.5">
      <c r="A37" s="135"/>
      <c r="B37" s="136" t="s">
        <v>33</v>
      </c>
      <c r="C37" s="136" t="s">
        <v>34</v>
      </c>
      <c r="D37" s="137">
        <v>1</v>
      </c>
      <c r="E37" s="138"/>
      <c r="F37" s="139"/>
      <c r="G37" s="139"/>
      <c r="H37" s="139">
        <f aca="true" t="shared" si="4" ref="H37:H59">D37*F37</f>
        <v>0</v>
      </c>
      <c r="I37" s="139">
        <f>D37*G37</f>
        <v>0</v>
      </c>
    </row>
    <row r="38" spans="1:9" ht="26.25">
      <c r="A38" s="135"/>
      <c r="B38" s="140" t="s">
        <v>35</v>
      </c>
      <c r="C38" s="140" t="s">
        <v>36</v>
      </c>
      <c r="D38" s="137">
        <v>2</v>
      </c>
      <c r="E38" s="138"/>
      <c r="F38" s="141"/>
      <c r="G38" s="142"/>
      <c r="H38" s="139">
        <f t="shared" si="4"/>
        <v>0</v>
      </c>
      <c r="I38" s="143">
        <f>G38*D38</f>
        <v>0</v>
      </c>
    </row>
    <row r="39" spans="1:9" ht="26.25">
      <c r="A39" s="135"/>
      <c r="B39" s="140" t="s">
        <v>37</v>
      </c>
      <c r="C39" s="140" t="s">
        <v>38</v>
      </c>
      <c r="D39" s="137">
        <v>2</v>
      </c>
      <c r="E39" s="138"/>
      <c r="F39" s="141"/>
      <c r="G39" s="144"/>
      <c r="H39" s="139">
        <f t="shared" si="4"/>
        <v>0</v>
      </c>
      <c r="I39" s="143">
        <f>G39*D39</f>
        <v>0</v>
      </c>
    </row>
    <row r="40" spans="1:9" ht="26.25">
      <c r="A40" s="135"/>
      <c r="B40" s="140" t="s">
        <v>39</v>
      </c>
      <c r="C40" s="140" t="s">
        <v>40</v>
      </c>
      <c r="D40" s="137">
        <v>2</v>
      </c>
      <c r="E40" s="138"/>
      <c r="F40" s="141"/>
      <c r="G40" s="142"/>
      <c r="H40" s="139">
        <f t="shared" si="4"/>
        <v>0</v>
      </c>
      <c r="I40" s="143">
        <f>D40*G40</f>
        <v>0</v>
      </c>
    </row>
    <row r="41" spans="1:9" ht="26.25">
      <c r="A41" s="135"/>
      <c r="B41" s="140" t="s">
        <v>41</v>
      </c>
      <c r="C41" s="140" t="s">
        <v>42</v>
      </c>
      <c r="D41" s="137">
        <v>1</v>
      </c>
      <c r="E41" s="138"/>
      <c r="F41" s="141"/>
      <c r="G41" s="144"/>
      <c r="H41" s="139">
        <f t="shared" si="4"/>
        <v>0</v>
      </c>
      <c r="I41" s="143">
        <f>G41*D41</f>
        <v>0</v>
      </c>
    </row>
    <row r="42" spans="1:9" ht="26.25">
      <c r="A42" s="135"/>
      <c r="B42" s="140" t="s">
        <v>43</v>
      </c>
      <c r="C42" s="140" t="s">
        <v>44</v>
      </c>
      <c r="D42" s="137">
        <v>1</v>
      </c>
      <c r="E42" s="138"/>
      <c r="F42" s="141"/>
      <c r="G42" s="144"/>
      <c r="H42" s="139">
        <f t="shared" si="4"/>
        <v>0</v>
      </c>
      <c r="I42" s="143">
        <f>G42*D42</f>
        <v>0</v>
      </c>
    </row>
    <row r="43" spans="1:9" ht="26.25">
      <c r="A43" s="135"/>
      <c r="B43" s="140" t="s">
        <v>45</v>
      </c>
      <c r="C43" s="140" t="s">
        <v>46</v>
      </c>
      <c r="D43" s="137">
        <v>1</v>
      </c>
      <c r="E43" s="138"/>
      <c r="F43" s="141"/>
      <c r="G43" s="142"/>
      <c r="H43" s="139">
        <f t="shared" si="4"/>
        <v>0</v>
      </c>
      <c r="I43" s="143">
        <f>D43*G43</f>
        <v>0</v>
      </c>
    </row>
    <row r="44" spans="1:9" ht="26.25">
      <c r="A44" s="135"/>
      <c r="B44" s="140" t="s">
        <v>47</v>
      </c>
      <c r="C44" s="140" t="s">
        <v>48</v>
      </c>
      <c r="D44" s="137">
        <v>1</v>
      </c>
      <c r="E44" s="138"/>
      <c r="F44" s="141"/>
      <c r="G44" s="144"/>
      <c r="H44" s="139">
        <f t="shared" si="4"/>
        <v>0</v>
      </c>
      <c r="I44" s="143">
        <f>G44*D44</f>
        <v>0</v>
      </c>
    </row>
    <row r="45" spans="1:9" ht="26.25">
      <c r="A45" s="135"/>
      <c r="B45" s="140" t="s">
        <v>49</v>
      </c>
      <c r="C45" s="140" t="s">
        <v>50</v>
      </c>
      <c r="D45" s="137">
        <v>1</v>
      </c>
      <c r="E45" s="138"/>
      <c r="F45" s="141"/>
      <c r="G45" s="142"/>
      <c r="H45" s="139">
        <f t="shared" si="4"/>
        <v>0</v>
      </c>
      <c r="I45" s="143">
        <f>G45*D45</f>
        <v>0</v>
      </c>
    </row>
    <row r="46" spans="1:9" ht="26.25">
      <c r="A46" s="135"/>
      <c r="B46" s="140" t="s">
        <v>47</v>
      </c>
      <c r="C46" s="140" t="s">
        <v>51</v>
      </c>
      <c r="D46" s="137">
        <v>1</v>
      </c>
      <c r="E46" s="138"/>
      <c r="F46" s="141"/>
      <c r="G46" s="144"/>
      <c r="H46" s="139">
        <f t="shared" si="4"/>
        <v>0</v>
      </c>
      <c r="I46" s="143">
        <f>D46*G46</f>
        <v>0</v>
      </c>
    </row>
    <row r="47" spans="1:9" ht="26.25">
      <c r="A47" s="135"/>
      <c r="B47" s="140" t="s">
        <v>47</v>
      </c>
      <c r="C47" s="140" t="s">
        <v>52</v>
      </c>
      <c r="D47" s="137">
        <v>1</v>
      </c>
      <c r="E47" s="138"/>
      <c r="F47" s="141"/>
      <c r="G47" s="144"/>
      <c r="H47" s="139">
        <f t="shared" si="4"/>
        <v>0</v>
      </c>
      <c r="I47" s="143">
        <f>G47*D47</f>
        <v>0</v>
      </c>
    </row>
    <row r="48" spans="1:9" ht="26.25">
      <c r="A48" s="135"/>
      <c r="B48" s="140" t="s">
        <v>53</v>
      </c>
      <c r="C48" s="140" t="s">
        <v>54</v>
      </c>
      <c r="D48" s="137">
        <v>1</v>
      </c>
      <c r="E48" s="138"/>
      <c r="F48" s="141"/>
      <c r="G48" s="142"/>
      <c r="H48" s="139">
        <f t="shared" si="4"/>
        <v>0</v>
      </c>
      <c r="I48" s="143">
        <f>G48*D48</f>
        <v>0</v>
      </c>
    </row>
    <row r="49" spans="1:9" ht="26.25">
      <c r="A49" s="135"/>
      <c r="B49" s="140" t="s">
        <v>55</v>
      </c>
      <c r="C49" s="140" t="s">
        <v>56</v>
      </c>
      <c r="D49" s="137">
        <v>1</v>
      </c>
      <c r="E49" s="138"/>
      <c r="F49" s="141"/>
      <c r="G49" s="144"/>
      <c r="H49" s="139">
        <f t="shared" si="4"/>
        <v>0</v>
      </c>
      <c r="I49" s="143">
        <f>D49*G49</f>
        <v>0</v>
      </c>
    </row>
    <row r="50" spans="1:9" ht="26.25">
      <c r="A50" s="135"/>
      <c r="B50" s="140" t="s">
        <v>57</v>
      </c>
      <c r="C50" s="140" t="s">
        <v>58</v>
      </c>
      <c r="D50" s="137">
        <v>1</v>
      </c>
      <c r="E50" s="145"/>
      <c r="F50" s="141"/>
      <c r="G50" s="144"/>
      <c r="H50" s="139">
        <f t="shared" si="4"/>
        <v>0</v>
      </c>
      <c r="I50" s="143">
        <f aca="true" t="shared" si="5" ref="I50:I57">G50*D50</f>
        <v>0</v>
      </c>
    </row>
    <row r="51" spans="1:9" ht="26.25">
      <c r="A51" s="146"/>
      <c r="B51" s="140" t="s">
        <v>59</v>
      </c>
      <c r="C51" s="140" t="s">
        <v>60</v>
      </c>
      <c r="D51" s="147">
        <v>1</v>
      </c>
      <c r="E51" s="148"/>
      <c r="F51" s="149"/>
      <c r="G51" s="142"/>
      <c r="H51" s="139">
        <f t="shared" si="4"/>
        <v>0</v>
      </c>
      <c r="I51" s="143">
        <f t="shared" si="5"/>
        <v>0</v>
      </c>
    </row>
    <row r="52" spans="1:9" ht="25.5">
      <c r="A52" s="150"/>
      <c r="B52" s="151" t="s">
        <v>103</v>
      </c>
      <c r="C52" s="152" t="s">
        <v>104</v>
      </c>
      <c r="D52" s="153">
        <v>1</v>
      </c>
      <c r="E52" s="154"/>
      <c r="F52" s="155"/>
      <c r="G52" s="156"/>
      <c r="H52" s="139">
        <f t="shared" si="4"/>
        <v>0</v>
      </c>
      <c r="I52" s="157">
        <f t="shared" si="5"/>
        <v>0</v>
      </c>
    </row>
    <row r="53" spans="1:9" ht="25.5">
      <c r="A53" s="150"/>
      <c r="B53" s="151" t="s">
        <v>105</v>
      </c>
      <c r="C53" s="151" t="s">
        <v>106</v>
      </c>
      <c r="D53" s="158">
        <v>2</v>
      </c>
      <c r="E53" s="154"/>
      <c r="F53" s="155"/>
      <c r="G53" s="156"/>
      <c r="H53" s="139">
        <f t="shared" si="4"/>
        <v>0</v>
      </c>
      <c r="I53" s="157">
        <f t="shared" si="5"/>
        <v>0</v>
      </c>
    </row>
    <row r="54" spans="1:9" ht="25.5">
      <c r="A54" s="150"/>
      <c r="B54" s="151" t="s">
        <v>179</v>
      </c>
      <c r="C54" s="151" t="s">
        <v>180</v>
      </c>
      <c r="D54" s="158">
        <v>1</v>
      </c>
      <c r="E54" s="154"/>
      <c r="F54" s="155"/>
      <c r="G54" s="156"/>
      <c r="H54" s="139">
        <f t="shared" si="4"/>
        <v>0</v>
      </c>
      <c r="I54" s="157">
        <f t="shared" si="5"/>
        <v>0</v>
      </c>
    </row>
    <row r="55" spans="1:9" ht="25.5">
      <c r="A55" s="150"/>
      <c r="B55" s="151" t="s">
        <v>181</v>
      </c>
      <c r="C55" s="151" t="s">
        <v>182</v>
      </c>
      <c r="D55" s="158">
        <v>2</v>
      </c>
      <c r="E55" s="154"/>
      <c r="F55" s="155"/>
      <c r="G55" s="156"/>
      <c r="H55" s="139">
        <f t="shared" si="4"/>
        <v>0</v>
      </c>
      <c r="I55" s="157">
        <f t="shared" si="5"/>
        <v>0</v>
      </c>
    </row>
    <row r="56" spans="1:9" ht="38.25">
      <c r="A56" s="150"/>
      <c r="B56" s="151" t="s">
        <v>183</v>
      </c>
      <c r="C56" s="151" t="s">
        <v>184</v>
      </c>
      <c r="D56" s="158">
        <v>2</v>
      </c>
      <c r="E56" s="154"/>
      <c r="F56" s="155"/>
      <c r="G56" s="156"/>
      <c r="H56" s="139">
        <f t="shared" si="4"/>
        <v>0</v>
      </c>
      <c r="I56" s="157">
        <f t="shared" si="5"/>
        <v>0</v>
      </c>
    </row>
    <row r="57" spans="1:9" ht="25.5">
      <c r="A57" s="150"/>
      <c r="B57" s="151" t="s">
        <v>185</v>
      </c>
      <c r="C57" s="151" t="s">
        <v>186</v>
      </c>
      <c r="D57" s="158">
        <v>1</v>
      </c>
      <c r="E57" s="154"/>
      <c r="F57" s="155"/>
      <c r="G57" s="156"/>
      <c r="H57" s="139">
        <f t="shared" si="4"/>
        <v>0</v>
      </c>
      <c r="I57" s="157">
        <f t="shared" si="5"/>
        <v>0</v>
      </c>
    </row>
    <row r="58" spans="1:9" ht="25.5">
      <c r="A58" s="159"/>
      <c r="B58" s="160" t="s">
        <v>187</v>
      </c>
      <c r="C58" s="160" t="s">
        <v>188</v>
      </c>
      <c r="D58" s="161">
        <v>3</v>
      </c>
      <c r="E58" s="148"/>
      <c r="F58" s="162"/>
      <c r="G58" s="162"/>
      <c r="H58" s="163">
        <f t="shared" si="4"/>
        <v>0</v>
      </c>
      <c r="I58" s="163">
        <f>D58*G58</f>
        <v>0</v>
      </c>
    </row>
    <row r="59" spans="1:9" ht="25.5">
      <c r="A59" s="159"/>
      <c r="B59" s="160" t="s">
        <v>70</v>
      </c>
      <c r="C59" s="160" t="s">
        <v>189</v>
      </c>
      <c r="D59" s="161">
        <v>2</v>
      </c>
      <c r="E59" s="148"/>
      <c r="F59" s="162"/>
      <c r="G59" s="162"/>
      <c r="H59" s="163">
        <f t="shared" si="4"/>
        <v>0</v>
      </c>
      <c r="I59" s="163">
        <f>D59*G59</f>
        <v>0</v>
      </c>
    </row>
    <row r="60" spans="1:9" ht="15">
      <c r="A60" s="164"/>
      <c r="B60" s="165"/>
      <c r="C60" s="165"/>
      <c r="D60" s="166"/>
      <c r="E60" s="164"/>
      <c r="F60" s="167"/>
      <c r="G60" s="167"/>
      <c r="H60" s="167">
        <f>SUM(H37:H59)</f>
        <v>0</v>
      </c>
      <c r="I60" s="168">
        <f>SUM(I37:I59)</f>
        <v>0</v>
      </c>
    </row>
    <row r="62" spans="7:9" ht="15">
      <c r="G62" t="s">
        <v>164</v>
      </c>
      <c r="H62" s="50">
        <f>H14+H29+H60</f>
        <v>0</v>
      </c>
      <c r="I62" s="50">
        <f>I14+I29+I60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15" sqref="A15"/>
    </sheetView>
  </sheetViews>
  <sheetFormatPr defaultColWidth="11.57421875" defaultRowHeight="15"/>
  <cols>
    <col min="1" max="1" width="11.57421875" style="0" customWidth="1"/>
    <col min="2" max="2" width="22.00390625" style="0" customWidth="1"/>
    <col min="3" max="3" width="35.8515625" style="0" customWidth="1"/>
    <col min="4" max="5" width="11.57421875" style="0" customWidth="1"/>
    <col min="6" max="6" width="14.28125" style="0" customWidth="1"/>
    <col min="7" max="7" width="11.57421875" style="0" customWidth="1"/>
    <col min="8" max="8" width="13.8515625" style="0" customWidth="1"/>
    <col min="9" max="9" width="13.421875" style="0" customWidth="1"/>
  </cols>
  <sheetData>
    <row r="2" spans="1:9" ht="15">
      <c r="A2" s="1" t="s">
        <v>0</v>
      </c>
      <c r="B2" s="2"/>
      <c r="C2" s="54" t="s">
        <v>61</v>
      </c>
      <c r="D2" s="4"/>
      <c r="E2" s="5"/>
      <c r="F2" s="6"/>
      <c r="G2" s="6"/>
      <c r="H2" s="7"/>
      <c r="I2" s="6"/>
    </row>
    <row r="3" spans="1:9" ht="15">
      <c r="A3" s="1" t="s">
        <v>1</v>
      </c>
      <c r="C3" s="54" t="s">
        <v>63</v>
      </c>
      <c r="D3" s="4"/>
      <c r="E3" s="5"/>
      <c r="F3" s="6"/>
      <c r="G3" s="6"/>
      <c r="H3" s="7"/>
      <c r="I3" s="6"/>
    </row>
    <row r="4" spans="1:9" ht="15">
      <c r="A4" s="1" t="s">
        <v>3</v>
      </c>
      <c r="C4" s="55">
        <v>475284149</v>
      </c>
      <c r="D4" s="4"/>
      <c r="E4" s="5"/>
      <c r="F4" s="6"/>
      <c r="G4" s="6"/>
      <c r="H4" s="7"/>
      <c r="I4" s="6"/>
    </row>
    <row r="5" spans="1:9" ht="15">
      <c r="A5" s="1" t="s">
        <v>5</v>
      </c>
      <c r="B5" s="2"/>
      <c r="C5" s="54" t="s">
        <v>109</v>
      </c>
      <c r="D5" s="4"/>
      <c r="E5" s="5"/>
      <c r="F5" s="6"/>
      <c r="G5" s="6"/>
      <c r="H5" s="7"/>
      <c r="I5" s="6"/>
    </row>
    <row r="6" spans="1:9" ht="15">
      <c r="A6" s="8" t="s">
        <v>132</v>
      </c>
      <c r="B6" s="2"/>
      <c r="C6" s="3"/>
      <c r="D6" s="4"/>
      <c r="E6" s="5"/>
      <c r="F6" s="6"/>
      <c r="G6" s="6"/>
      <c r="H6" s="7"/>
      <c r="I6" s="6"/>
    </row>
    <row r="7" spans="1:9" ht="39">
      <c r="A7" s="9" t="s">
        <v>7</v>
      </c>
      <c r="B7" s="10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10" ht="15">
      <c r="A8" s="16" t="s">
        <v>64</v>
      </c>
      <c r="B8" s="17" t="s">
        <v>16</v>
      </c>
      <c r="C8" s="18" t="s">
        <v>65</v>
      </c>
      <c r="D8" s="19">
        <v>2</v>
      </c>
      <c r="E8" s="20" t="s">
        <v>18</v>
      </c>
      <c r="F8" s="21"/>
      <c r="G8" s="21"/>
      <c r="H8" s="22">
        <f>D8*F8</f>
        <v>0</v>
      </c>
      <c r="I8" s="22">
        <f>D8*G8</f>
        <v>0</v>
      </c>
      <c r="J8" s="23"/>
    </row>
    <row r="9" spans="8:9" ht="15">
      <c r="H9" s="50">
        <f>SUM(H8)</f>
        <v>0</v>
      </c>
      <c r="I9" s="50">
        <f>SUM(I8)</f>
        <v>0</v>
      </c>
    </row>
    <row r="11" spans="1:9" ht="15">
      <c r="A11" s="1" t="s">
        <v>79</v>
      </c>
      <c r="B11" s="2"/>
      <c r="C11" s="63" t="s">
        <v>61</v>
      </c>
      <c r="D11" s="32"/>
      <c r="E11" s="33"/>
      <c r="F11" s="6"/>
      <c r="G11" s="6"/>
      <c r="H11" s="7"/>
      <c r="I11" s="6"/>
    </row>
    <row r="12" spans="1:9" ht="15">
      <c r="A12" s="170" t="s">
        <v>80</v>
      </c>
      <c r="B12" s="171"/>
      <c r="C12" s="63" t="s">
        <v>110</v>
      </c>
      <c r="D12" s="32"/>
      <c r="E12" s="33"/>
      <c r="F12" s="6"/>
      <c r="G12" s="6"/>
      <c r="H12" s="7"/>
      <c r="I12" s="6"/>
    </row>
    <row r="13" spans="1:9" ht="15">
      <c r="A13" s="170" t="s">
        <v>81</v>
      </c>
      <c r="B13" s="171"/>
      <c r="C13" s="63">
        <v>475284154</v>
      </c>
      <c r="D13" s="32"/>
      <c r="E13" s="33"/>
      <c r="F13" s="6"/>
      <c r="G13" s="6"/>
      <c r="H13" s="7"/>
      <c r="I13" s="6"/>
    </row>
    <row r="14" spans="1:9" ht="15">
      <c r="A14" s="1" t="s">
        <v>5</v>
      </c>
      <c r="B14" s="2"/>
      <c r="C14" s="3"/>
      <c r="D14" s="32"/>
      <c r="E14" s="33"/>
      <c r="F14" s="6"/>
      <c r="G14" s="6"/>
      <c r="H14" s="7"/>
      <c r="I14" s="6"/>
    </row>
    <row r="15" spans="1:9" ht="15.75" thickBot="1">
      <c r="A15" s="34" t="s">
        <v>133</v>
      </c>
      <c r="B15" s="2"/>
      <c r="C15" s="3"/>
      <c r="D15" s="32"/>
      <c r="E15" s="33"/>
      <c r="F15" s="6"/>
      <c r="G15" s="6"/>
      <c r="H15" s="7"/>
      <c r="I15" s="6"/>
    </row>
    <row r="16" spans="1:9" ht="39.75" thickBot="1">
      <c r="A16" s="35" t="s">
        <v>7</v>
      </c>
      <c r="B16" s="36" t="s">
        <v>8</v>
      </c>
      <c r="C16" s="36" t="s">
        <v>9</v>
      </c>
      <c r="D16" s="37" t="s">
        <v>10</v>
      </c>
      <c r="E16" s="38" t="s">
        <v>11</v>
      </c>
      <c r="F16" s="39" t="s">
        <v>12</v>
      </c>
      <c r="G16" s="39" t="s">
        <v>13</v>
      </c>
      <c r="H16" s="40" t="s">
        <v>14</v>
      </c>
      <c r="I16" s="41" t="s">
        <v>15</v>
      </c>
    </row>
    <row r="17" spans="1:10" ht="26.25">
      <c r="A17" s="42"/>
      <c r="B17" s="43" t="s">
        <v>82</v>
      </c>
      <c r="C17" s="44" t="s">
        <v>83</v>
      </c>
      <c r="D17" s="45">
        <v>1</v>
      </c>
      <c r="E17" s="46" t="s">
        <v>18</v>
      </c>
      <c r="F17" s="47"/>
      <c r="G17" s="47"/>
      <c r="H17" s="48">
        <f>D17*F17</f>
        <v>0</v>
      </c>
      <c r="I17" s="48">
        <f>D17*G17</f>
        <v>0</v>
      </c>
      <c r="J17" s="23"/>
    </row>
    <row r="18" spans="1:10" ht="26.25">
      <c r="A18" s="42"/>
      <c r="B18" s="43" t="s">
        <v>82</v>
      </c>
      <c r="C18" s="44" t="s">
        <v>84</v>
      </c>
      <c r="D18" s="45">
        <v>1</v>
      </c>
      <c r="E18" s="46" t="s">
        <v>18</v>
      </c>
      <c r="F18" s="47"/>
      <c r="G18" s="47"/>
      <c r="H18" s="48">
        <f>D18*F18</f>
        <v>0</v>
      </c>
      <c r="I18" s="48">
        <f>D18*G18</f>
        <v>0</v>
      </c>
      <c r="J18" s="23"/>
    </row>
    <row r="19" spans="1:10" ht="26.25">
      <c r="A19" s="42"/>
      <c r="B19" s="43" t="s">
        <v>82</v>
      </c>
      <c r="C19" s="44" t="s">
        <v>85</v>
      </c>
      <c r="D19" s="45">
        <v>1</v>
      </c>
      <c r="E19" s="46" t="s">
        <v>18</v>
      </c>
      <c r="F19" s="47"/>
      <c r="G19" s="47"/>
      <c r="H19" s="48">
        <f>D19*F19</f>
        <v>0</v>
      </c>
      <c r="I19" s="48">
        <f>D19*G19</f>
        <v>0</v>
      </c>
      <c r="J19" s="23"/>
    </row>
    <row r="20" spans="1:10" ht="26.25">
      <c r="A20" s="42"/>
      <c r="B20" s="43" t="s">
        <v>82</v>
      </c>
      <c r="C20" s="44" t="s">
        <v>86</v>
      </c>
      <c r="D20" s="45">
        <v>1</v>
      </c>
      <c r="E20" s="46" t="s">
        <v>18</v>
      </c>
      <c r="F20" s="47"/>
      <c r="G20" s="47"/>
      <c r="H20" s="48">
        <f>D20*F20</f>
        <v>0</v>
      </c>
      <c r="I20" s="48">
        <f>D20*G20</f>
        <v>0</v>
      </c>
      <c r="J20" s="23"/>
    </row>
    <row r="21" spans="8:9" ht="15">
      <c r="H21" s="50">
        <f>SUM(H17:H20)</f>
        <v>0</v>
      </c>
      <c r="I21" s="50">
        <f>SUM(I17:I20)</f>
        <v>0</v>
      </c>
    </row>
    <row r="23" spans="7:9" ht="15">
      <c r="G23" t="s">
        <v>164</v>
      </c>
      <c r="H23" s="50">
        <f>H9+H21</f>
        <v>0</v>
      </c>
      <c r="I23" s="50">
        <f>I9+I21</f>
        <v>0</v>
      </c>
    </row>
  </sheetData>
  <sheetProtection selectLockedCells="1" selectUnlockedCells="1"/>
  <mergeCells count="2">
    <mergeCell ref="A12:B12"/>
    <mergeCell ref="A13:B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25">
      <selection activeCell="I53" sqref="I53"/>
    </sheetView>
  </sheetViews>
  <sheetFormatPr defaultColWidth="11.57421875" defaultRowHeight="15"/>
  <cols>
    <col min="1" max="1" width="11.57421875" style="0" customWidth="1"/>
    <col min="2" max="2" width="24.8515625" style="0" customWidth="1"/>
    <col min="3" max="3" width="27.28125" style="0" customWidth="1"/>
  </cols>
  <sheetData>
    <row r="2" spans="1:9" ht="15">
      <c r="A2" s="1" t="s">
        <v>0</v>
      </c>
      <c r="B2" t="s">
        <v>66</v>
      </c>
      <c r="D2" s="4"/>
      <c r="E2" s="5"/>
      <c r="F2" s="6"/>
      <c r="G2" s="6"/>
      <c r="H2" s="7"/>
      <c r="I2" s="6"/>
    </row>
    <row r="3" spans="1:9" ht="15">
      <c r="A3" s="1" t="s">
        <v>142</v>
      </c>
      <c r="D3" s="4"/>
      <c r="E3" s="5"/>
      <c r="F3" s="6"/>
      <c r="G3" s="6"/>
      <c r="H3" s="7"/>
      <c r="I3" s="6"/>
    </row>
    <row r="4" spans="1:9" ht="15">
      <c r="A4" s="1" t="s">
        <v>3</v>
      </c>
      <c r="B4" s="24" t="s">
        <v>68</v>
      </c>
      <c r="D4" s="4"/>
      <c r="E4" s="5"/>
      <c r="F4" s="6"/>
      <c r="G4" s="6"/>
      <c r="H4" s="7"/>
      <c r="I4" s="6"/>
    </row>
    <row r="5" spans="1:9" ht="15">
      <c r="A5" s="95" t="s">
        <v>5</v>
      </c>
      <c r="B5" s="96"/>
      <c r="C5" s="97" t="s">
        <v>141</v>
      </c>
      <c r="D5" s="96"/>
      <c r="E5" s="60"/>
      <c r="F5" s="98"/>
      <c r="G5" s="98"/>
      <c r="H5" s="99"/>
      <c r="I5" s="98"/>
    </row>
    <row r="6" spans="1:9" ht="15">
      <c r="A6" s="91" t="s">
        <v>134</v>
      </c>
      <c r="B6" s="2"/>
      <c r="C6" s="3"/>
      <c r="D6" s="4"/>
      <c r="E6" s="5"/>
      <c r="F6" s="6"/>
      <c r="G6" s="6"/>
      <c r="H6" s="7"/>
      <c r="I6" s="6"/>
    </row>
    <row r="7" spans="1:9" ht="39">
      <c r="A7" s="9" t="s">
        <v>7</v>
      </c>
      <c r="B7" s="10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9" ht="45.75">
      <c r="A8" s="16">
        <v>1</v>
      </c>
      <c r="B8" s="17" t="s">
        <v>70</v>
      </c>
      <c r="C8" s="25" t="s">
        <v>71</v>
      </c>
      <c r="D8" s="19">
        <v>2</v>
      </c>
      <c r="E8" s="20" t="s">
        <v>18</v>
      </c>
      <c r="F8" s="21"/>
      <c r="G8" s="21"/>
      <c r="H8" s="22">
        <f>D8*F8</f>
        <v>0</v>
      </c>
      <c r="I8" s="22">
        <f>D8*G8</f>
        <v>0</v>
      </c>
    </row>
    <row r="9" spans="1:9" ht="45.75">
      <c r="A9" s="16">
        <v>2</v>
      </c>
      <c r="B9" s="17" t="s">
        <v>72</v>
      </c>
      <c r="C9" s="25" t="s">
        <v>73</v>
      </c>
      <c r="D9" s="19">
        <v>2</v>
      </c>
      <c r="E9" s="20" t="s">
        <v>18</v>
      </c>
      <c r="F9" s="21"/>
      <c r="G9" s="21"/>
      <c r="H9" s="22">
        <f>D9*F9</f>
        <v>0</v>
      </c>
      <c r="I9" s="22">
        <f>D9*G9</f>
        <v>0</v>
      </c>
    </row>
    <row r="10" spans="1:9" ht="57">
      <c r="A10" s="26">
        <v>3</v>
      </c>
      <c r="B10" s="17" t="s">
        <v>74</v>
      </c>
      <c r="C10" s="27" t="s">
        <v>75</v>
      </c>
      <c r="D10" s="28">
        <v>2</v>
      </c>
      <c r="E10" s="29" t="s">
        <v>18</v>
      </c>
      <c r="F10" s="21"/>
      <c r="G10" s="21"/>
      <c r="H10" s="30">
        <f>D10*F10</f>
        <v>0</v>
      </c>
      <c r="I10" s="30">
        <f>D10*G10</f>
        <v>0</v>
      </c>
    </row>
    <row r="11" spans="1:9" ht="57">
      <c r="A11" s="16">
        <v>4</v>
      </c>
      <c r="B11" s="17" t="s">
        <v>76</v>
      </c>
      <c r="C11" s="25" t="s">
        <v>77</v>
      </c>
      <c r="D11" s="19">
        <v>2</v>
      </c>
      <c r="E11" s="20" t="s">
        <v>18</v>
      </c>
      <c r="F11" s="21"/>
      <c r="G11" s="21"/>
      <c r="H11" s="22">
        <f>D11*F11</f>
        <v>0</v>
      </c>
      <c r="I11" s="22">
        <f>D11*G11</f>
        <v>0</v>
      </c>
    </row>
    <row r="12" spans="8:9" ht="15">
      <c r="H12" s="50">
        <f>SUM(H8:H11)</f>
        <v>0</v>
      </c>
      <c r="I12" s="50">
        <f>SUM(I8:I11)</f>
        <v>0</v>
      </c>
    </row>
    <row r="13" spans="1:3" ht="15">
      <c r="A13" s="1" t="s">
        <v>0</v>
      </c>
      <c r="B13" s="2"/>
      <c r="C13" s="54" t="s">
        <v>66</v>
      </c>
    </row>
    <row r="14" spans="1:3" ht="15">
      <c r="A14" s="1" t="s">
        <v>1</v>
      </c>
      <c r="B14" s="2"/>
      <c r="C14" s="54" t="s">
        <v>67</v>
      </c>
    </row>
    <row r="15" spans="1:3" ht="15">
      <c r="A15" s="1" t="s">
        <v>3</v>
      </c>
      <c r="B15" s="24"/>
      <c r="C15" s="54" t="s">
        <v>69</v>
      </c>
    </row>
    <row r="16" spans="1:10" ht="15">
      <c r="A16" s="95" t="s">
        <v>5</v>
      </c>
      <c r="B16" s="96"/>
      <c r="C16" s="97" t="s">
        <v>143</v>
      </c>
      <c r="D16" s="100"/>
      <c r="E16" s="100"/>
      <c r="F16" s="100"/>
      <c r="G16" s="100"/>
      <c r="H16" s="100"/>
      <c r="I16" s="100"/>
      <c r="J16" s="115"/>
    </row>
    <row r="17" spans="1:3" ht="15">
      <c r="A17" s="91" t="s">
        <v>135</v>
      </c>
      <c r="B17" s="2"/>
      <c r="C17" s="3"/>
    </row>
    <row r="18" spans="1:9" ht="39">
      <c r="A18" s="9" t="s">
        <v>7</v>
      </c>
      <c r="B18" s="10" t="s">
        <v>8</v>
      </c>
      <c r="C18" s="10" t="s">
        <v>9</v>
      </c>
      <c r="D18" s="11" t="s">
        <v>10</v>
      </c>
      <c r="E18" s="12" t="s">
        <v>11</v>
      </c>
      <c r="F18" s="13" t="s">
        <v>12</v>
      </c>
      <c r="G18" s="13" t="s">
        <v>13</v>
      </c>
      <c r="H18" s="14" t="s">
        <v>14</v>
      </c>
      <c r="I18" s="15" t="s">
        <v>15</v>
      </c>
    </row>
    <row r="19" spans="1:9" ht="45.75">
      <c r="A19" s="16">
        <v>1</v>
      </c>
      <c r="B19" s="17" t="s">
        <v>70</v>
      </c>
      <c r="C19" s="25" t="s">
        <v>71</v>
      </c>
      <c r="D19" s="19">
        <v>2</v>
      </c>
      <c r="E19" s="20" t="s">
        <v>18</v>
      </c>
      <c r="F19" s="21"/>
      <c r="G19" s="21"/>
      <c r="H19" s="22">
        <f>D19*F19</f>
        <v>0</v>
      </c>
      <c r="I19" s="22">
        <f>D19*G19</f>
        <v>0</v>
      </c>
    </row>
    <row r="20" spans="1:9" ht="45.75">
      <c r="A20" s="16">
        <v>2</v>
      </c>
      <c r="B20" s="17" t="s">
        <v>72</v>
      </c>
      <c r="C20" s="25" t="s">
        <v>73</v>
      </c>
      <c r="D20" s="19">
        <v>1</v>
      </c>
      <c r="E20" s="20" t="s">
        <v>18</v>
      </c>
      <c r="F20" s="21"/>
      <c r="G20" s="21"/>
      <c r="H20" s="22">
        <f>D20*F20</f>
        <v>0</v>
      </c>
      <c r="I20" s="22">
        <f>D20*G20</f>
        <v>0</v>
      </c>
    </row>
    <row r="21" spans="1:9" ht="57">
      <c r="A21" s="26">
        <v>3</v>
      </c>
      <c r="B21" s="17" t="s">
        <v>74</v>
      </c>
      <c r="C21" s="27" t="s">
        <v>75</v>
      </c>
      <c r="D21" s="28">
        <v>1</v>
      </c>
      <c r="E21" s="29" t="s">
        <v>18</v>
      </c>
      <c r="F21" s="21"/>
      <c r="G21" s="21"/>
      <c r="H21" s="30">
        <f>D21*F21</f>
        <v>0</v>
      </c>
      <c r="I21" s="30">
        <f>D21*G21</f>
        <v>0</v>
      </c>
    </row>
    <row r="22" spans="1:9" ht="57">
      <c r="A22" s="16">
        <v>4</v>
      </c>
      <c r="B22" s="17" t="s">
        <v>76</v>
      </c>
      <c r="C22" s="25" t="s">
        <v>77</v>
      </c>
      <c r="D22" s="19">
        <v>1</v>
      </c>
      <c r="E22" s="20" t="s">
        <v>18</v>
      </c>
      <c r="F22" s="21"/>
      <c r="G22" s="21"/>
      <c r="H22" s="22">
        <f>D22*F22</f>
        <v>0</v>
      </c>
      <c r="I22" s="22">
        <f>D22*G22</f>
        <v>0</v>
      </c>
    </row>
    <row r="23" spans="8:9" ht="15">
      <c r="H23" s="50">
        <f>SUM(H19:H22)</f>
        <v>0</v>
      </c>
      <c r="I23" s="50">
        <f>SUM(I19:I22)</f>
        <v>0</v>
      </c>
    </row>
    <row r="26" spans="1:9" ht="15">
      <c r="A26" s="1" t="s">
        <v>78</v>
      </c>
      <c r="B26" s="2"/>
      <c r="C26" s="63" t="s">
        <v>111</v>
      </c>
      <c r="D26" s="4"/>
      <c r="E26" s="4"/>
      <c r="F26" s="6"/>
      <c r="G26" s="6"/>
      <c r="H26" s="6"/>
      <c r="I26" s="6"/>
    </row>
    <row r="27" spans="1:9" ht="15">
      <c r="A27" s="1" t="s">
        <v>62</v>
      </c>
      <c r="B27" s="2"/>
      <c r="C27" s="63" t="s">
        <v>144</v>
      </c>
      <c r="D27" s="4"/>
      <c r="E27" s="4"/>
      <c r="F27" s="6"/>
      <c r="G27" s="6"/>
      <c r="H27" s="6"/>
      <c r="I27" s="6"/>
    </row>
    <row r="28" spans="1:9" ht="15">
      <c r="A28" s="1" t="s">
        <v>3</v>
      </c>
      <c r="B28" s="2"/>
      <c r="C28" s="101" t="s">
        <v>145</v>
      </c>
      <c r="D28" s="4"/>
      <c r="E28" s="4"/>
      <c r="F28" s="6"/>
      <c r="G28" s="6"/>
      <c r="H28" s="6"/>
      <c r="I28" s="6"/>
    </row>
    <row r="29" spans="1:10" ht="15">
      <c r="A29" s="90" t="s">
        <v>166</v>
      </c>
      <c r="B29" s="103"/>
      <c r="C29" s="104"/>
      <c r="D29" s="103"/>
      <c r="E29" s="103"/>
      <c r="F29" s="105"/>
      <c r="G29" s="105"/>
      <c r="H29" s="105"/>
      <c r="I29" s="105"/>
      <c r="J29" s="115"/>
    </row>
    <row r="30" spans="1:9" ht="15.75" thickBot="1">
      <c r="A30" s="92" t="s">
        <v>192</v>
      </c>
      <c r="B30" s="2"/>
      <c r="C30" s="3"/>
      <c r="D30" s="4"/>
      <c r="E30" s="4"/>
      <c r="F30" s="6"/>
      <c r="G30" s="6"/>
      <c r="H30" s="6"/>
      <c r="I30" s="6"/>
    </row>
    <row r="31" spans="1:9" ht="39.75" thickBot="1">
      <c r="A31" s="9" t="s">
        <v>7</v>
      </c>
      <c r="B31" s="10" t="s">
        <v>8</v>
      </c>
      <c r="C31" s="10" t="s">
        <v>9</v>
      </c>
      <c r="D31" s="31" t="s">
        <v>10</v>
      </c>
      <c r="E31" s="94" t="s">
        <v>140</v>
      </c>
      <c r="F31" s="13" t="s">
        <v>30</v>
      </c>
      <c r="G31" s="13" t="s">
        <v>31</v>
      </c>
      <c r="H31" s="93" t="s">
        <v>139</v>
      </c>
      <c r="I31" s="15" t="s">
        <v>32</v>
      </c>
    </row>
    <row r="32" spans="1:9" ht="34.5">
      <c r="A32" s="16"/>
      <c r="B32" s="17" t="s">
        <v>16</v>
      </c>
      <c r="C32" s="25" t="s">
        <v>146</v>
      </c>
      <c r="D32" s="19">
        <v>1</v>
      </c>
      <c r="E32" s="20" t="s">
        <v>18</v>
      </c>
      <c r="F32" s="21"/>
      <c r="G32" s="21"/>
      <c r="H32" s="22">
        <f>D32*F32</f>
        <v>0</v>
      </c>
      <c r="I32" s="22">
        <f>D32*G32</f>
        <v>0</v>
      </c>
    </row>
    <row r="33" spans="1:9" ht="23.25">
      <c r="A33" s="16"/>
      <c r="B33" s="17" t="s">
        <v>103</v>
      </c>
      <c r="C33" s="25" t="s">
        <v>147</v>
      </c>
      <c r="D33" s="19">
        <v>1</v>
      </c>
      <c r="E33" s="20" t="s">
        <v>18</v>
      </c>
      <c r="F33" s="21"/>
      <c r="G33" s="21"/>
      <c r="H33" s="22">
        <f>D33*F33</f>
        <v>0</v>
      </c>
      <c r="I33" s="22">
        <f>D33*G33</f>
        <v>0</v>
      </c>
    </row>
    <row r="34" spans="1:9" ht="23.25">
      <c r="A34" s="26"/>
      <c r="B34" s="17" t="s">
        <v>103</v>
      </c>
      <c r="C34" s="27" t="s">
        <v>148</v>
      </c>
      <c r="D34" s="28">
        <v>1</v>
      </c>
      <c r="E34" s="29" t="s">
        <v>18</v>
      </c>
      <c r="F34" s="21"/>
      <c r="G34" s="21"/>
      <c r="H34" s="30">
        <f>D34*F34</f>
        <v>0</v>
      </c>
      <c r="I34" s="30">
        <f>D34*G34</f>
        <v>0</v>
      </c>
    </row>
    <row r="35" spans="1:9" ht="23.25">
      <c r="A35" s="16"/>
      <c r="B35" s="17" t="s">
        <v>103</v>
      </c>
      <c r="C35" s="25" t="s">
        <v>149</v>
      </c>
      <c r="D35" s="19">
        <v>1</v>
      </c>
      <c r="E35" s="20" t="s">
        <v>18</v>
      </c>
      <c r="F35" s="21"/>
      <c r="G35" s="21"/>
      <c r="H35" s="22">
        <f>D35*F35</f>
        <v>0</v>
      </c>
      <c r="I35" s="22">
        <f>D35*G35</f>
        <v>0</v>
      </c>
    </row>
    <row r="36" spans="1:9" ht="23.25">
      <c r="A36" s="16"/>
      <c r="B36" s="17" t="s">
        <v>103</v>
      </c>
      <c r="C36" s="25" t="s">
        <v>150</v>
      </c>
      <c r="D36" s="19">
        <v>1</v>
      </c>
      <c r="E36" s="20" t="s">
        <v>18</v>
      </c>
      <c r="F36" s="21"/>
      <c r="G36" s="21"/>
      <c r="H36" s="22">
        <f>D36*F36</f>
        <v>0</v>
      </c>
      <c r="I36" s="22">
        <f>D36*G36</f>
        <v>0</v>
      </c>
    </row>
    <row r="37" spans="8:9" ht="15">
      <c r="H37" s="50">
        <f>SUM(H32:H36)</f>
        <v>0</v>
      </c>
      <c r="I37" s="50">
        <f>SUM(I32:I36)</f>
        <v>0</v>
      </c>
    </row>
    <row r="39" spans="1:9" ht="15">
      <c r="A39" s="1" t="s">
        <v>0</v>
      </c>
      <c r="B39" s="2"/>
      <c r="C39" s="54" t="s">
        <v>111</v>
      </c>
      <c r="D39" s="4"/>
      <c r="E39" s="5"/>
      <c r="F39" s="6"/>
      <c r="G39" s="6"/>
      <c r="H39" s="7"/>
      <c r="I39" s="6"/>
    </row>
    <row r="40" spans="1:9" ht="15">
      <c r="A40" s="1" t="s">
        <v>1</v>
      </c>
      <c r="B40" s="2"/>
      <c r="C40" s="54" t="s">
        <v>151</v>
      </c>
      <c r="D40" s="4"/>
      <c r="E40" s="5"/>
      <c r="F40" s="6"/>
      <c r="G40" s="6"/>
      <c r="H40" s="7"/>
      <c r="I40" s="6"/>
    </row>
    <row r="41" spans="1:9" ht="15">
      <c r="A41" s="1" t="s">
        <v>3</v>
      </c>
      <c r="B41" s="2"/>
      <c r="C41" s="102" t="s">
        <v>152</v>
      </c>
      <c r="D41" s="4"/>
      <c r="E41" s="5"/>
      <c r="F41" s="6"/>
      <c r="G41" s="6"/>
      <c r="H41" s="7"/>
      <c r="I41" s="6"/>
    </row>
    <row r="42" spans="1:9" ht="15">
      <c r="A42" s="56" t="s">
        <v>153</v>
      </c>
      <c r="B42" s="57"/>
      <c r="C42" s="58"/>
      <c r="D42" s="59"/>
      <c r="E42" s="60"/>
      <c r="F42" s="61"/>
      <c r="G42" s="61"/>
      <c r="H42" s="62"/>
      <c r="I42" s="61"/>
    </row>
    <row r="43" spans="1:9" ht="15.75" thickBot="1">
      <c r="A43" s="8" t="s">
        <v>193</v>
      </c>
      <c r="B43" s="2"/>
      <c r="C43" s="3"/>
      <c r="D43" s="4"/>
      <c r="E43" s="5"/>
      <c r="F43" s="6"/>
      <c r="G43" s="6"/>
      <c r="H43" s="7"/>
      <c r="I43" s="6"/>
    </row>
    <row r="44" spans="1:9" ht="39.75" thickBot="1">
      <c r="A44" s="9" t="s">
        <v>7</v>
      </c>
      <c r="B44" s="10" t="s">
        <v>8</v>
      </c>
      <c r="C44" s="10" t="s">
        <v>9</v>
      </c>
      <c r="D44" s="11" t="s">
        <v>10</v>
      </c>
      <c r="E44" s="12" t="s">
        <v>11</v>
      </c>
      <c r="F44" s="13" t="s">
        <v>12</v>
      </c>
      <c r="G44" s="13" t="s">
        <v>13</v>
      </c>
      <c r="H44" s="14" t="s">
        <v>14</v>
      </c>
      <c r="I44" s="15" t="s">
        <v>15</v>
      </c>
    </row>
    <row r="45" spans="1:9" ht="23.25">
      <c r="A45" s="51"/>
      <c r="B45" s="69" t="s">
        <v>16</v>
      </c>
      <c r="C45" s="84" t="s">
        <v>176</v>
      </c>
      <c r="D45" s="70">
        <v>1</v>
      </c>
      <c r="E45" s="71" t="s">
        <v>18</v>
      </c>
      <c r="F45" s="72"/>
      <c r="G45" s="72"/>
      <c r="H45" s="73">
        <f>D45*F45</f>
        <v>0</v>
      </c>
      <c r="I45" s="73">
        <f>D45*G45</f>
        <v>0</v>
      </c>
    </row>
    <row r="46" spans="1:9" ht="23.25">
      <c r="A46" s="52"/>
      <c r="B46" s="43" t="s">
        <v>16</v>
      </c>
      <c r="C46" s="85" t="s">
        <v>154</v>
      </c>
      <c r="D46" s="74">
        <v>1</v>
      </c>
      <c r="E46" s="46" t="s">
        <v>18</v>
      </c>
      <c r="F46" s="47"/>
      <c r="G46" s="47"/>
      <c r="H46" s="73">
        <f>D46*F46</f>
        <v>0</v>
      </c>
      <c r="I46" s="73">
        <f>D46*G46</f>
        <v>0</v>
      </c>
    </row>
    <row r="47" spans="1:9" ht="23.25">
      <c r="A47" s="52"/>
      <c r="B47" s="43" t="s">
        <v>16</v>
      </c>
      <c r="C47" s="85" t="s">
        <v>155</v>
      </c>
      <c r="D47" s="74">
        <v>1</v>
      </c>
      <c r="E47" s="46" t="s">
        <v>18</v>
      </c>
      <c r="F47" s="47"/>
      <c r="G47" s="47"/>
      <c r="H47" s="73">
        <f>D47*F47</f>
        <v>0</v>
      </c>
      <c r="I47" s="73">
        <f>D47*G47</f>
        <v>0</v>
      </c>
    </row>
    <row r="48" spans="1:9" ht="23.25">
      <c r="A48" s="52"/>
      <c r="B48" s="43" t="s">
        <v>16</v>
      </c>
      <c r="C48" s="85" t="s">
        <v>156</v>
      </c>
      <c r="D48" s="74">
        <v>1</v>
      </c>
      <c r="E48" s="46" t="s">
        <v>18</v>
      </c>
      <c r="F48" s="47"/>
      <c r="G48" s="47"/>
      <c r="H48" s="73">
        <f>D48*F48</f>
        <v>0</v>
      </c>
      <c r="I48" s="73">
        <f>D48*G48</f>
        <v>0</v>
      </c>
    </row>
    <row r="49" spans="1:9" ht="23.25">
      <c r="A49" s="52"/>
      <c r="B49" s="76" t="s">
        <v>16</v>
      </c>
      <c r="C49" s="86" t="s">
        <v>157</v>
      </c>
      <c r="D49" s="77">
        <v>1</v>
      </c>
      <c r="E49" s="78" t="s">
        <v>18</v>
      </c>
      <c r="F49" s="79"/>
      <c r="G49" s="79"/>
      <c r="H49" s="73">
        <f>D49*F49</f>
        <v>0</v>
      </c>
      <c r="I49" s="73">
        <f>D49*G49</f>
        <v>0</v>
      </c>
    </row>
    <row r="50" spans="8:9" ht="15">
      <c r="H50" s="50">
        <f>SUM(H45:H49)</f>
        <v>0</v>
      </c>
      <c r="I50" s="50">
        <f>SUM(I45:I49)</f>
        <v>0</v>
      </c>
    </row>
    <row r="52" spans="7:9" ht="15">
      <c r="G52" t="s">
        <v>164</v>
      </c>
      <c r="H52" s="50">
        <f>H12+H23+H37+H50</f>
        <v>0</v>
      </c>
      <c r="I52" s="50">
        <f>I12+I23+I37+I50</f>
        <v>0</v>
      </c>
    </row>
  </sheetData>
  <sheetProtection selectLockedCells="1" selectUnlockedCells="1"/>
  <hyperlinks>
    <hyperlink ref="B4" r:id="rId1" display="msvobodova@ujep.cz"/>
    <hyperlink ref="C28" r:id="rId2" display="sarka.kremlikova@ujep.cz"/>
    <hyperlink ref="C41" r:id="rId3" display="blanka.pohajdova@ujep.cz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Roman,obyčejné"&amp;12&amp;A</oddHeader>
    <oddFooter>&amp;C&amp;"Times New Roman,obyčejné"&amp;12Stránka &amp;P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.140625" style="0" customWidth="1"/>
    <col min="2" max="2" width="24.57421875" style="0" customWidth="1"/>
    <col min="3" max="3" width="25.57421875" style="0" customWidth="1"/>
    <col min="4" max="4" width="5.140625" style="0" customWidth="1"/>
  </cols>
  <sheetData>
    <row r="2" spans="1:9" ht="15">
      <c r="A2" s="1" t="s">
        <v>0</v>
      </c>
      <c r="B2" s="2"/>
      <c r="C2" s="54" t="s">
        <v>120</v>
      </c>
      <c r="D2" s="4"/>
      <c r="E2" s="5"/>
      <c r="F2" s="6"/>
      <c r="G2" s="6"/>
      <c r="H2" s="7"/>
      <c r="I2" s="6"/>
    </row>
    <row r="3" spans="1:9" ht="15">
      <c r="A3" s="1" t="s">
        <v>1</v>
      </c>
      <c r="B3" s="2"/>
      <c r="C3" s="54" t="s">
        <v>121</v>
      </c>
      <c r="D3" s="4"/>
      <c r="E3" s="5"/>
      <c r="F3" s="6"/>
      <c r="G3" s="6"/>
      <c r="H3" s="7"/>
      <c r="I3" s="6"/>
    </row>
    <row r="4" spans="1:9" ht="15">
      <c r="A4" s="1" t="s">
        <v>3</v>
      </c>
      <c r="B4" s="2"/>
      <c r="C4" s="66">
        <v>475283173</v>
      </c>
      <c r="D4" s="4"/>
      <c r="E4" s="5"/>
      <c r="F4" s="6"/>
      <c r="G4" s="6"/>
      <c r="H4" s="7"/>
      <c r="I4" s="6"/>
    </row>
    <row r="5" spans="1:9" ht="15">
      <c r="A5" s="1" t="s">
        <v>5</v>
      </c>
      <c r="B5" s="2"/>
      <c r="C5" s="54" t="s">
        <v>122</v>
      </c>
      <c r="D5" s="4"/>
      <c r="E5" s="5"/>
      <c r="F5" s="6"/>
      <c r="G5" s="6"/>
      <c r="H5" s="7"/>
      <c r="I5" s="6"/>
    </row>
    <row r="6" spans="1:9" ht="15">
      <c r="A6" s="91" t="s">
        <v>136</v>
      </c>
      <c r="B6" s="2"/>
      <c r="C6" s="3"/>
      <c r="D6" s="4"/>
      <c r="E6" s="5"/>
      <c r="F6" s="6"/>
      <c r="G6" s="6"/>
      <c r="H6" s="7"/>
      <c r="I6" s="6"/>
    </row>
    <row r="7" spans="1:9" ht="52.5" thickBot="1">
      <c r="A7" s="9" t="s">
        <v>7</v>
      </c>
      <c r="B7" s="10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10" ht="34.5">
      <c r="A8" s="16"/>
      <c r="B8" s="17" t="s">
        <v>171</v>
      </c>
      <c r="C8" s="88" t="s">
        <v>123</v>
      </c>
      <c r="D8" s="19">
        <v>2</v>
      </c>
      <c r="E8" s="20" t="s">
        <v>18</v>
      </c>
      <c r="F8" s="21"/>
      <c r="G8" s="21"/>
      <c r="H8" s="22">
        <f aca="true" t="shared" si="0" ref="H8:H13">D8*F8</f>
        <v>0</v>
      </c>
      <c r="I8" s="22">
        <f aca="true" t="shared" si="1" ref="I8:I13">D8*G8</f>
        <v>0</v>
      </c>
      <c r="J8" s="23"/>
    </row>
    <row r="9" spans="1:9" ht="34.5">
      <c r="A9" s="16"/>
      <c r="B9" s="67" t="s">
        <v>171</v>
      </c>
      <c r="C9" s="89" t="s">
        <v>124</v>
      </c>
      <c r="D9" s="68">
        <v>1</v>
      </c>
      <c r="E9" s="20" t="s">
        <v>18</v>
      </c>
      <c r="F9" s="21"/>
      <c r="G9" s="21"/>
      <c r="H9" s="22">
        <f t="shared" si="0"/>
        <v>0</v>
      </c>
      <c r="I9" s="22">
        <f t="shared" si="1"/>
        <v>0</v>
      </c>
    </row>
    <row r="10" spans="1:9" ht="34.5">
      <c r="A10" s="16"/>
      <c r="B10" s="67" t="s">
        <v>171</v>
      </c>
      <c r="C10" s="89" t="s">
        <v>125</v>
      </c>
      <c r="D10" s="68">
        <v>1</v>
      </c>
      <c r="E10" s="20" t="s">
        <v>18</v>
      </c>
      <c r="F10" s="21"/>
      <c r="G10" s="21"/>
      <c r="H10" s="22">
        <f t="shared" si="0"/>
        <v>0</v>
      </c>
      <c r="I10" s="22">
        <f t="shared" si="1"/>
        <v>0</v>
      </c>
    </row>
    <row r="11" spans="1:9" ht="34.5">
      <c r="A11" s="16"/>
      <c r="B11" s="67" t="s">
        <v>171</v>
      </c>
      <c r="C11" s="89" t="s">
        <v>126</v>
      </c>
      <c r="D11" s="68">
        <v>1</v>
      </c>
      <c r="E11" s="20" t="s">
        <v>18</v>
      </c>
      <c r="F11" s="21"/>
      <c r="G11" s="21"/>
      <c r="H11" s="22">
        <f t="shared" si="0"/>
        <v>0</v>
      </c>
      <c r="I11" s="22">
        <f t="shared" si="1"/>
        <v>0</v>
      </c>
    </row>
    <row r="12" spans="1:9" ht="34.5">
      <c r="A12" s="16"/>
      <c r="B12" s="67" t="s">
        <v>171</v>
      </c>
      <c r="C12" s="89" t="s">
        <v>127</v>
      </c>
      <c r="D12" s="68">
        <v>1</v>
      </c>
      <c r="E12" s="20" t="s">
        <v>18</v>
      </c>
      <c r="F12" s="21"/>
      <c r="G12" s="21"/>
      <c r="H12" s="22">
        <f t="shared" si="0"/>
        <v>0</v>
      </c>
      <c r="I12" s="22">
        <f t="shared" si="1"/>
        <v>0</v>
      </c>
    </row>
    <row r="13" spans="1:9" ht="34.5">
      <c r="A13" s="16"/>
      <c r="B13" s="67" t="s">
        <v>171</v>
      </c>
      <c r="C13" s="89" t="s">
        <v>128</v>
      </c>
      <c r="D13" s="68">
        <v>1</v>
      </c>
      <c r="E13" s="20" t="s">
        <v>18</v>
      </c>
      <c r="F13" s="21"/>
      <c r="G13" s="21"/>
      <c r="H13" s="22">
        <f t="shared" si="0"/>
        <v>0</v>
      </c>
      <c r="I13" s="22">
        <f t="shared" si="1"/>
        <v>0</v>
      </c>
    </row>
    <row r="14" spans="3:9" ht="15">
      <c r="C14" s="87"/>
      <c r="H14" s="50">
        <f>SUM(H8:H13)</f>
        <v>0</v>
      </c>
      <c r="I14" s="50">
        <f>SUM(I8:I13)</f>
        <v>0</v>
      </c>
    </row>
    <row r="15" ht="15">
      <c r="C15" s="87"/>
    </row>
    <row r="16" spans="1:9" ht="15">
      <c r="A16" s="1" t="s">
        <v>172</v>
      </c>
      <c r="B16" s="2"/>
      <c r="C16" s="3"/>
      <c r="D16" s="32"/>
      <c r="E16" s="33"/>
      <c r="F16" s="6"/>
      <c r="G16" s="6"/>
      <c r="H16" s="7"/>
      <c r="I16" s="6"/>
    </row>
    <row r="17" spans="1:9" ht="15">
      <c r="A17" s="1" t="s">
        <v>173</v>
      </c>
      <c r="B17" s="2"/>
      <c r="C17" s="3"/>
      <c r="D17" s="32"/>
      <c r="E17" s="33"/>
      <c r="F17" s="6"/>
      <c r="G17" s="6"/>
      <c r="H17" s="7"/>
      <c r="I17" s="6"/>
    </row>
    <row r="18" spans="1:9" ht="15">
      <c r="A18" s="1" t="s">
        <v>174</v>
      </c>
      <c r="B18" s="2"/>
      <c r="C18" s="3"/>
      <c r="D18" s="32"/>
      <c r="E18" s="33"/>
      <c r="F18" s="6"/>
      <c r="G18" s="6"/>
      <c r="H18" s="7"/>
      <c r="I18" s="6"/>
    </row>
    <row r="19" spans="1:9" ht="15">
      <c r="A19" s="1" t="s">
        <v>175</v>
      </c>
      <c r="B19" s="2"/>
      <c r="C19" s="3"/>
      <c r="D19" s="32"/>
      <c r="E19" s="33"/>
      <c r="F19" s="6"/>
      <c r="G19" s="6"/>
      <c r="H19" s="7"/>
      <c r="I19" s="6"/>
    </row>
    <row r="20" spans="1:9" ht="15.75" thickBot="1">
      <c r="A20" s="91" t="s">
        <v>137</v>
      </c>
      <c r="B20" s="2"/>
      <c r="C20" s="3"/>
      <c r="D20" s="32"/>
      <c r="E20" s="33"/>
      <c r="F20" s="6"/>
      <c r="G20" s="6"/>
      <c r="H20" s="7"/>
      <c r="I20" s="6"/>
    </row>
    <row r="21" spans="1:9" ht="52.5" thickBot="1">
      <c r="A21" s="35" t="s">
        <v>7</v>
      </c>
      <c r="B21" s="36" t="s">
        <v>8</v>
      </c>
      <c r="C21" s="36" t="s">
        <v>9</v>
      </c>
      <c r="D21" s="37" t="s">
        <v>10</v>
      </c>
      <c r="E21" s="38" t="s">
        <v>11</v>
      </c>
      <c r="F21" s="39" t="s">
        <v>12</v>
      </c>
      <c r="G21" s="39" t="s">
        <v>13</v>
      </c>
      <c r="H21" s="40" t="s">
        <v>14</v>
      </c>
      <c r="I21" s="41" t="s">
        <v>15</v>
      </c>
    </row>
    <row r="22" spans="1:9" ht="26.25">
      <c r="A22" s="42"/>
      <c r="B22" s="43" t="s">
        <v>177</v>
      </c>
      <c r="C22" s="44" t="s">
        <v>178</v>
      </c>
      <c r="D22" s="49">
        <v>1</v>
      </c>
      <c r="E22" s="46" t="s">
        <v>18</v>
      </c>
      <c r="F22" s="47"/>
      <c r="G22" s="47"/>
      <c r="H22" s="48">
        <f>D22*F22</f>
        <v>0</v>
      </c>
      <c r="I22" s="48">
        <f>D22*G22</f>
        <v>0</v>
      </c>
    </row>
    <row r="23" spans="8:9" ht="15">
      <c r="H23" s="50">
        <f>SUM(H22)</f>
        <v>0</v>
      </c>
      <c r="I23" s="50">
        <f>SUM(I22)</f>
        <v>0</v>
      </c>
    </row>
    <row r="25" spans="7:9" ht="15">
      <c r="G25" t="s">
        <v>164</v>
      </c>
      <c r="H25" s="50">
        <f>H14+H23</f>
        <v>0</v>
      </c>
      <c r="I25" s="50">
        <f>I14+I23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cp:lastPrinted>2013-10-30T12:14:38Z</cp:lastPrinted>
  <dcterms:modified xsi:type="dcterms:W3CDTF">2013-12-02T14:14:19Z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