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5\2025_0112_2025 Podzimní školy Kybertnetické bezpečnosti a Robotiky mechatroniky\"/>
    </mc:Choice>
  </mc:AlternateContent>
  <bookViews>
    <workbookView xWindow="0" yWindow="0" windowWidth="28800" windowHeight="11835"/>
  </bookViews>
  <sheets>
    <sheet name="Služby" sheetId="2" r:id="rId1"/>
  </sheets>
  <definedNames>
    <definedName name="_xlnm._FilterDatabase" localSheetId="0" hidden="1">Služby!$B$3:$BE$7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 l="1"/>
  <c r="Q8" i="2"/>
  <c r="O8" i="2"/>
  <c r="P8" i="2"/>
  <c r="L8" i="2"/>
  <c r="M8" i="2"/>
  <c r="Q6" i="2"/>
  <c r="O6" i="2"/>
  <c r="P6" i="2"/>
  <c r="L6" i="2"/>
  <c r="M6" i="2"/>
  <c r="Q7" i="2"/>
  <c r="L7" i="2"/>
  <c r="M7" i="2"/>
  <c r="Q5" i="2"/>
  <c r="O5" i="2"/>
  <c r="P5" i="2"/>
  <c r="L5" i="2"/>
  <c r="M5" i="2"/>
  <c r="Q4" i="2"/>
  <c r="L4" i="2"/>
  <c r="M4" i="2"/>
  <c r="Q2" i="2"/>
  <c r="O7" i="2"/>
  <c r="O4" i="2"/>
  <c r="P4" i="2"/>
  <c r="P7" i="2"/>
  <c r="P2" i="2"/>
  <c r="O2" i="2"/>
</calcChain>
</file>

<file path=xl/comments1.xml><?xml version="1.0" encoding="utf-8"?>
<comments xmlns="http://schemas.openxmlformats.org/spreadsheetml/2006/main">
  <authors>
    <author>musilovap</author>
  </authors>
  <commentList>
    <comment ref="K3" authorId="0" shapeId="0">
      <text>
        <r>
          <rPr>
            <b/>
            <sz val="9"/>
            <color indexed="81"/>
            <rFont val="Tahoma"/>
            <family val="2"/>
            <charset val="238"/>
          </rPr>
          <t>musilovap:</t>
        </r>
        <r>
          <rPr>
            <sz val="9"/>
            <color indexed="81"/>
            <rFont val="Tahoma"/>
            <family val="2"/>
            <charset val="238"/>
          </rPr>
          <t xml:space="preserve">
doplnit, ostatní se přepočítá</t>
        </r>
      </text>
    </comment>
    <comment ref="N3" authorId="0" shapeId="0">
      <text>
        <r>
          <rPr>
            <b/>
            <sz val="9"/>
            <color indexed="81"/>
            <rFont val="Tahoma"/>
            <family val="2"/>
            <charset val="238"/>
          </rPr>
          <t>musilovap:</t>
        </r>
        <r>
          <rPr>
            <sz val="9"/>
            <color indexed="81"/>
            <rFont val="Tahoma"/>
            <family val="2"/>
            <charset val="238"/>
          </rPr>
          <t xml:space="preserve">
doplnit - DPH a bez DPh se přepočítá
</t>
        </r>
      </text>
    </comment>
  </commentList>
</comments>
</file>

<file path=xl/sharedStrings.xml><?xml version="1.0" encoding="utf-8"?>
<sst xmlns="http://schemas.openxmlformats.org/spreadsheetml/2006/main" count="61" uniqueCount="40">
  <si>
    <t>Popis vazby na aktivitu(y) projektu</t>
  </si>
  <si>
    <t xml:space="preserve">Cena kus bez DPH </t>
  </si>
  <si>
    <t xml:space="preserve">Celková cena bez DPH </t>
  </si>
  <si>
    <t>Sazba DPH</t>
  </si>
  <si>
    <t>Celková cena s DPH</t>
  </si>
  <si>
    <t>Služby</t>
  </si>
  <si>
    <t>popsat, zpřesnit, co nejvíce</t>
  </si>
  <si>
    <t>Fakulta</t>
  </si>
  <si>
    <t>ROZP</t>
  </si>
  <si>
    <t>Rozpočtová položka</t>
  </si>
  <si>
    <t>Detailní popis</t>
  </si>
  <si>
    <t>Měrná jednotka</t>
  </si>
  <si>
    <t>Kontaktní osoba za položku</t>
  </si>
  <si>
    <t>určeno pro cílovu skupinu?</t>
  </si>
  <si>
    <t>ano</t>
  </si>
  <si>
    <t>Specifikace položky - více rozepsat podmínky</t>
  </si>
  <si>
    <t>místo</t>
  </si>
  <si>
    <t>Počet osob</t>
  </si>
  <si>
    <t>Počet nocí</t>
  </si>
  <si>
    <t>DPH - 12%</t>
  </si>
  <si>
    <t>Identifikace akce</t>
  </si>
  <si>
    <t>Cena osoba/noc vč. DPH</t>
  </si>
  <si>
    <t>snížená sazba 12 % = pozemní hromadná doprava osob a jejich zavazadel, ubytovací služby, stravovací služby (nápoje pitná voda či vybrané nápoje), poskytnutí oprávnění ke vstupu na představení, do divadel, cirkusů, zábav. parků, na koncerty, do muzea, ZOO, kina, výstavy apod. kulturní akce, botanické zahrady, rezervace/ národ.  parky, vstup na sportovní akce</t>
  </si>
  <si>
    <t>PřF</t>
  </si>
  <si>
    <t>Jan Krejčí</t>
  </si>
  <si>
    <t>Vzdálenost místa konání akce od Ústí nad Labem nesmí přesáhnout 100 km</t>
  </si>
  <si>
    <t>PP</t>
  </si>
  <si>
    <t>místnost</t>
  </si>
  <si>
    <t>Celkem za požadavky</t>
  </si>
  <si>
    <t>Ubytování CS</t>
  </si>
  <si>
    <t>Strava CS</t>
  </si>
  <si>
    <t>Škola Robotiky a mechatroniky</t>
  </si>
  <si>
    <t>2025 Podzimní škola</t>
  </si>
  <si>
    <t>15 účastníků (učitelé SŠ)</t>
  </si>
  <si>
    <t>Škola Kybernetické bezpečnosti</t>
  </si>
  <si>
    <t>Pronájem konferenčních prostor</t>
  </si>
  <si>
    <t>Pronájem prostor</t>
  </si>
  <si>
    <t xml:space="preserve">15 účastníků (učitelé SŠ)
</t>
  </si>
  <si>
    <t xml:space="preserve">15 účastníků (učitelé SŠ)
po celou dobu pitný režim
28.10. (17:00 večeře, 21:00 coffee break)
29.10. (snídaně, 13:00 oběd, 17:00 večeře)
</t>
  </si>
  <si>
    <t>15 účastníků (učitelé SŠ)
po celou dobu pitný režim
27.10. (12:00 oběd, 17:00 večeře, 21:00 coffee break)
28.10. (snídaně, 13:00 oběd)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</si>
</sst>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FF0000"/>
      <name val="Calibri"/>
      <family val="2"/>
      <charset val="238"/>
      <scheme val="minor"/>
    </font>
    <font>
      <sz val="9"/>
      <color theme="1"/>
      <name val="Calibri"/>
      <family val="2"/>
      <charset val="238"/>
      <scheme val="minor"/>
    </font>
    <font>
      <b/>
      <sz val="12"/>
      <color theme="1"/>
      <name val="Calibri"/>
      <family val="2"/>
      <charset val="238"/>
      <scheme val="minor"/>
    </font>
    <font>
      <b/>
      <sz val="9"/>
      <color indexed="81"/>
      <name val="Tahoma"/>
      <family val="2"/>
      <charset val="238"/>
    </font>
    <font>
      <sz val="9"/>
      <color indexed="81"/>
      <name val="Tahoma"/>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5"/>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43" fontId="0" fillId="0" borderId="0" xfId="1" applyFont="1"/>
    <xf numFmtId="43" fontId="0" fillId="0" borderId="0" xfId="1" applyFont="1" applyFill="1" applyBorder="1"/>
    <xf numFmtId="41" fontId="0" fillId="0" borderId="0" xfId="1" applyNumberFormat="1" applyFont="1"/>
    <xf numFmtId="43" fontId="3" fillId="3" borderId="3" xfId="1" applyFont="1" applyFill="1" applyBorder="1" applyAlignment="1">
      <alignment horizontal="center" vertical="center" wrapText="1"/>
    </xf>
    <xf numFmtId="43" fontId="3" fillId="3" borderId="5" xfId="1" applyFont="1" applyFill="1" applyBorder="1" applyAlignment="1">
      <alignment horizontal="center" vertical="center" wrapText="1"/>
    </xf>
    <xf numFmtId="43" fontId="0" fillId="0" borderId="1" xfId="1" applyFont="1" applyBorder="1"/>
    <xf numFmtId="43" fontId="0" fillId="0" borderId="0" xfId="1" applyFont="1" applyBorder="1"/>
    <xf numFmtId="41" fontId="0" fillId="0" borderId="0" xfId="1" applyNumberFormat="1" applyFont="1" applyBorder="1"/>
    <xf numFmtId="43" fontId="5" fillId="0" borderId="0" xfId="1" applyFont="1" applyFill="1" applyBorder="1" applyAlignment="1">
      <alignment wrapText="1"/>
    </xf>
    <xf numFmtId="2" fontId="0" fillId="0" borderId="0" xfId="1" applyNumberFormat="1" applyFont="1" applyAlignment="1">
      <alignment horizontal="center"/>
    </xf>
    <xf numFmtId="43" fontId="0" fillId="0" borderId="0" xfId="1" applyFont="1" applyAlignment="1">
      <alignment horizontal="left"/>
    </xf>
    <xf numFmtId="43" fontId="0" fillId="2" borderId="19" xfId="1" applyFont="1" applyFill="1" applyBorder="1"/>
    <xf numFmtId="43" fontId="6" fillId="5" borderId="2" xfId="1" applyFont="1" applyFill="1" applyBorder="1" applyAlignment="1">
      <alignment horizontal="center" vertical="center" wrapText="1"/>
    </xf>
    <xf numFmtId="43" fontId="3" fillId="0" borderId="20" xfId="1" applyFont="1" applyFill="1" applyBorder="1" applyAlignment="1">
      <alignment horizontal="center" vertical="center" wrapText="1"/>
    </xf>
    <xf numFmtId="43" fontId="3" fillId="0" borderId="21" xfId="1" applyFont="1" applyFill="1" applyBorder="1" applyAlignment="1">
      <alignment horizontal="center"/>
    </xf>
    <xf numFmtId="43" fontId="0" fillId="0" borderId="1" xfId="1" applyFont="1" applyBorder="1" applyAlignment="1">
      <alignment horizontal="left"/>
    </xf>
    <xf numFmtId="43" fontId="0" fillId="2" borderId="13" xfId="1" applyFont="1" applyFill="1" applyBorder="1"/>
    <xf numFmtId="43" fontId="0" fillId="0" borderId="0" xfId="1" applyFont="1" applyBorder="1" applyAlignment="1">
      <alignment horizontal="left"/>
    </xf>
    <xf numFmtId="43" fontId="2" fillId="0" borderId="0" xfId="1" applyFont="1" applyBorder="1"/>
    <xf numFmtId="43" fontId="4" fillId="3" borderId="4" xfId="1" applyFont="1" applyFill="1" applyBorder="1" applyAlignment="1">
      <alignment horizontal="center" vertical="center" wrapText="1"/>
    </xf>
    <xf numFmtId="43" fontId="0" fillId="2" borderId="16" xfId="1" applyFont="1" applyFill="1" applyBorder="1" applyAlignment="1">
      <alignment wrapText="1"/>
    </xf>
    <xf numFmtId="43" fontId="0" fillId="2" borderId="0" xfId="1" applyFont="1" applyFill="1" applyBorder="1" applyAlignment="1">
      <alignment wrapText="1"/>
    </xf>
    <xf numFmtId="0" fontId="0" fillId="0" borderId="0" xfId="1" applyNumberFormat="1" applyFont="1" applyFill="1" applyBorder="1" applyAlignment="1">
      <alignment vertical="center"/>
    </xf>
    <xf numFmtId="0" fontId="0" fillId="0" borderId="1" xfId="1" applyNumberFormat="1" applyFont="1" applyBorder="1" applyAlignment="1">
      <alignment vertical="center"/>
    </xf>
    <xf numFmtId="43" fontId="5" fillId="0" borderId="0" xfId="1" applyFont="1" applyFill="1" applyBorder="1" applyAlignment="1">
      <alignment vertical="center" wrapText="1"/>
    </xf>
    <xf numFmtId="43" fontId="0" fillId="0" borderId="0" xfId="1" applyFont="1" applyAlignment="1">
      <alignment vertical="center"/>
    </xf>
    <xf numFmtId="41" fontId="0" fillId="0" borderId="0" xfId="1" applyNumberFormat="1" applyFont="1" applyAlignment="1">
      <alignment vertical="center"/>
    </xf>
    <xf numFmtId="2" fontId="0" fillId="0" borderId="0" xfId="1" applyNumberFormat="1" applyFont="1" applyAlignment="1">
      <alignment horizontal="center" vertical="center"/>
    </xf>
    <xf numFmtId="43" fontId="0" fillId="0" borderId="0" xfId="1" applyFont="1" applyAlignment="1">
      <alignment horizontal="left" vertical="center"/>
    </xf>
    <xf numFmtId="43" fontId="0" fillId="0" borderId="0" xfId="1" applyFont="1" applyFill="1" applyBorder="1" applyAlignment="1">
      <alignment vertical="center"/>
    </xf>
    <xf numFmtId="44" fontId="1" fillId="3" borderId="11" xfId="2" applyFont="1" applyFill="1" applyBorder="1" applyAlignment="1" applyProtection="1">
      <alignment vertical="center"/>
    </xf>
    <xf numFmtId="43" fontId="0" fillId="2" borderId="3" xfId="1" applyFont="1" applyFill="1" applyBorder="1" applyAlignment="1">
      <alignment wrapText="1"/>
    </xf>
    <xf numFmtId="43" fontId="3" fillId="2" borderId="3" xfId="1" applyFont="1" applyFill="1" applyBorder="1" applyAlignment="1">
      <alignment wrapText="1"/>
    </xf>
    <xf numFmtId="43" fontId="3" fillId="2" borderId="16" xfId="1" applyFont="1" applyFill="1" applyBorder="1" applyAlignment="1">
      <alignment wrapText="1"/>
    </xf>
    <xf numFmtId="43" fontId="3" fillId="2" borderId="6" xfId="1" applyFont="1" applyFill="1" applyBorder="1" applyAlignment="1">
      <alignment wrapText="1"/>
    </xf>
    <xf numFmtId="43" fontId="3" fillId="0" borderId="23" xfId="1" applyFont="1" applyBorder="1" applyAlignment="1">
      <alignment horizontal="center" vertical="center" wrapText="1"/>
    </xf>
    <xf numFmtId="2" fontId="3" fillId="0" borderId="4" xfId="1" applyNumberFormat="1" applyFont="1" applyBorder="1" applyAlignment="1">
      <alignment horizontal="center" vertical="center" wrapText="1"/>
    </xf>
    <xf numFmtId="43" fontId="3" fillId="0" borderId="24" xfId="1" applyFont="1" applyBorder="1" applyAlignment="1">
      <alignment horizontal="center" vertical="center" wrapText="1"/>
    </xf>
    <xf numFmtId="43" fontId="3" fillId="4" borderId="6" xfId="1" applyFont="1" applyFill="1" applyBorder="1" applyAlignment="1">
      <alignment horizontal="left" vertical="center" wrapText="1"/>
    </xf>
    <xf numFmtId="43" fontId="3" fillId="4" borderId="25" xfId="1" applyFont="1" applyFill="1" applyBorder="1" applyAlignment="1">
      <alignment horizontal="center" vertical="center" wrapText="1"/>
    </xf>
    <xf numFmtId="0" fontId="0" fillId="2" borderId="1" xfId="1" applyNumberFormat="1" applyFont="1" applyFill="1" applyBorder="1" applyAlignment="1">
      <alignment horizontal="left" vertical="center" wrapText="1"/>
    </xf>
    <xf numFmtId="0" fontId="0" fillId="0" borderId="1" xfId="1" applyNumberFormat="1" applyFont="1" applyFill="1" applyBorder="1" applyAlignment="1" applyProtection="1">
      <alignment horizontal="left" vertical="center"/>
    </xf>
    <xf numFmtId="0" fontId="0" fillId="6" borderId="1" xfId="1" applyNumberFormat="1" applyFont="1" applyFill="1" applyBorder="1" applyAlignment="1" applyProtection="1">
      <alignment vertical="center"/>
    </xf>
    <xf numFmtId="44" fontId="1" fillId="3" borderId="1" xfId="2" applyFont="1" applyFill="1" applyBorder="1" applyAlignment="1" applyProtection="1">
      <alignment vertical="center"/>
    </xf>
    <xf numFmtId="44" fontId="0" fillId="0" borderId="1" xfId="2" applyFont="1" applyFill="1" applyBorder="1" applyAlignment="1">
      <alignment vertical="center"/>
    </xf>
    <xf numFmtId="0" fontId="0" fillId="2" borderId="7" xfId="1" applyNumberFormat="1" applyFont="1" applyFill="1" applyBorder="1" applyAlignment="1">
      <alignment horizontal="left" vertical="center"/>
    </xf>
    <xf numFmtId="0" fontId="0" fillId="2" borderId="11" xfId="1" applyNumberFormat="1" applyFont="1" applyFill="1" applyBorder="1" applyAlignment="1">
      <alignment horizontal="left" vertical="center" wrapText="1"/>
    </xf>
    <xf numFmtId="0" fontId="0" fillId="0" borderId="11" xfId="1" applyNumberFormat="1" applyFont="1" applyFill="1" applyBorder="1" applyAlignment="1" applyProtection="1">
      <alignment horizontal="left" vertical="center"/>
    </xf>
    <xf numFmtId="0" fontId="0" fillId="0" borderId="11" xfId="1" applyNumberFormat="1" applyFont="1" applyFill="1" applyBorder="1" applyAlignment="1" applyProtection="1">
      <alignment horizontal="left" vertical="center" wrapText="1"/>
    </xf>
    <xf numFmtId="0" fontId="0" fillId="6" borderId="11" xfId="1" applyNumberFormat="1" applyFont="1" applyFill="1" applyBorder="1" applyAlignment="1" applyProtection="1">
      <alignment vertical="center"/>
    </xf>
    <xf numFmtId="44" fontId="0" fillId="0" borderId="11" xfId="2" applyFont="1" applyFill="1" applyBorder="1" applyAlignment="1">
      <alignment vertical="center"/>
    </xf>
    <xf numFmtId="0" fontId="0" fillId="2" borderId="12" xfId="1" applyNumberFormat="1" applyFont="1" applyFill="1" applyBorder="1" applyAlignment="1">
      <alignment horizontal="left" vertical="center"/>
    </xf>
    <xf numFmtId="0" fontId="0" fillId="2" borderId="17" xfId="1" applyNumberFormat="1" applyFont="1" applyFill="1" applyBorder="1" applyAlignment="1">
      <alignment horizontal="left" vertical="center"/>
    </xf>
    <xf numFmtId="0" fontId="0" fillId="2" borderId="18" xfId="1" applyNumberFormat="1" applyFont="1" applyFill="1" applyBorder="1" applyAlignment="1">
      <alignment horizontal="left" vertical="center" wrapText="1"/>
    </xf>
    <xf numFmtId="0" fontId="0" fillId="0" borderId="18" xfId="1" applyNumberFormat="1" applyFont="1" applyFill="1" applyBorder="1" applyAlignment="1" applyProtection="1">
      <alignment horizontal="left" vertical="center"/>
    </xf>
    <xf numFmtId="0" fontId="0" fillId="0" borderId="18" xfId="1" applyNumberFormat="1" applyFont="1" applyFill="1" applyBorder="1" applyAlignment="1" applyProtection="1">
      <alignment horizontal="center" vertical="center" wrapText="1"/>
    </xf>
    <xf numFmtId="0" fontId="0" fillId="6" borderId="18" xfId="1" applyNumberFormat="1" applyFont="1" applyFill="1" applyBorder="1" applyAlignment="1" applyProtection="1">
      <alignment vertical="center"/>
    </xf>
    <xf numFmtId="44" fontId="1" fillId="3" borderId="18" xfId="2" applyFont="1" applyFill="1" applyBorder="1" applyAlignment="1" applyProtection="1">
      <alignment vertical="center"/>
    </xf>
    <xf numFmtId="44" fontId="0" fillId="0" borderId="18" xfId="2" applyFont="1" applyFill="1" applyBorder="1" applyAlignment="1">
      <alignment vertical="center"/>
    </xf>
    <xf numFmtId="0" fontId="0" fillId="0" borderId="18" xfId="1" applyNumberFormat="1" applyFont="1" applyBorder="1" applyAlignment="1">
      <alignment horizontal="center" vertical="center"/>
    </xf>
    <xf numFmtId="44" fontId="0" fillId="0" borderId="0" xfId="2" applyFont="1" applyBorder="1"/>
    <xf numFmtId="43" fontId="0" fillId="0" borderId="0" xfId="1" applyFont="1" applyFill="1" applyBorder="1" applyAlignment="1">
      <alignment vertical="center" wrapText="1"/>
    </xf>
    <xf numFmtId="43" fontId="0" fillId="0" borderId="0" xfId="1" applyFont="1" applyFill="1" applyBorder="1" applyAlignment="1">
      <alignment wrapText="1"/>
    </xf>
    <xf numFmtId="0" fontId="0" fillId="0" borderId="9" xfId="1" applyNumberFormat="1" applyFont="1" applyFill="1" applyBorder="1" applyAlignment="1" applyProtection="1">
      <alignment horizontal="left" vertical="center" wrapText="1"/>
    </xf>
    <xf numFmtId="0" fontId="0" fillId="0" borderId="28" xfId="1" applyNumberFormat="1" applyFont="1" applyBorder="1" applyAlignment="1">
      <alignment horizontal="center" vertical="center" wrapText="1"/>
    </xf>
    <xf numFmtId="49" fontId="3" fillId="5" borderId="15" xfId="1" applyNumberFormat="1" applyFont="1" applyFill="1" applyBorder="1" applyAlignment="1">
      <alignment horizontal="left" vertical="center" wrapText="1"/>
    </xf>
    <xf numFmtId="49" fontId="3" fillId="5" borderId="8" xfId="1" applyNumberFormat="1" applyFont="1" applyFill="1" applyBorder="1" applyAlignment="1">
      <alignment horizontal="left" vertical="center" wrapText="1"/>
    </xf>
    <xf numFmtId="49" fontId="3" fillId="5" borderId="9" xfId="1" applyNumberFormat="1" applyFont="1" applyFill="1" applyBorder="1" applyAlignment="1">
      <alignment horizontal="left" vertical="center" wrapText="1"/>
    </xf>
    <xf numFmtId="49" fontId="3" fillId="5" borderId="14" xfId="1" applyNumberFormat="1" applyFont="1" applyFill="1" applyBorder="1" applyAlignment="1">
      <alignment horizontal="left" vertical="center" wrapText="1"/>
    </xf>
    <xf numFmtId="49" fontId="3" fillId="5" borderId="10" xfId="1" applyNumberFormat="1" applyFont="1" applyFill="1" applyBorder="1" applyAlignment="1">
      <alignment horizontal="left" vertical="center" wrapText="1"/>
    </xf>
    <xf numFmtId="0" fontId="0" fillId="0" borderId="11"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xf>
    <xf numFmtId="0" fontId="0" fillId="0" borderId="18"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center"/>
    </xf>
    <xf numFmtId="0" fontId="0" fillId="0" borderId="22" xfId="1" applyNumberFormat="1" applyFont="1" applyFill="1" applyBorder="1" applyAlignment="1" applyProtection="1">
      <alignment horizontal="center" vertical="center"/>
    </xf>
    <xf numFmtId="0" fontId="0" fillId="0" borderId="26" xfId="1" applyNumberFormat="1" applyFont="1" applyFill="1" applyBorder="1" applyAlignment="1" applyProtection="1">
      <alignment horizontal="center" vertical="center"/>
    </xf>
    <xf numFmtId="0" fontId="0" fillId="0" borderId="5" xfId="1" applyNumberFormat="1" applyFont="1" applyBorder="1" applyAlignment="1">
      <alignment horizontal="center" vertical="center" wrapText="1"/>
    </xf>
    <xf numFmtId="0" fontId="0" fillId="0" borderId="27" xfId="1" applyNumberFormat="1" applyFont="1" applyBorder="1" applyAlignment="1">
      <alignment horizontal="center" vertical="center" wrapText="1"/>
    </xf>
    <xf numFmtId="0" fontId="0" fillId="0" borderId="28" xfId="1" applyNumberFormat="1" applyFont="1" applyBorder="1" applyAlignment="1">
      <alignment horizontal="center" vertical="center" wrapText="1"/>
    </xf>
    <xf numFmtId="43" fontId="0" fillId="0" borderId="21" xfId="1" applyFont="1" applyFill="1" applyBorder="1" applyAlignment="1">
      <alignment horizontal="center" wrapText="1"/>
    </xf>
    <xf numFmtId="43" fontId="0" fillId="0" borderId="20" xfId="1" applyFont="1" applyFill="1" applyBorder="1" applyAlignment="1">
      <alignment horizontal="center" wrapText="1"/>
    </xf>
    <xf numFmtId="43" fontId="0" fillId="0" borderId="29" xfId="1" applyFont="1" applyFill="1" applyBorder="1" applyAlignment="1">
      <alignment horizontal="center" wrapText="1"/>
    </xf>
    <xf numFmtId="0" fontId="0" fillId="0" borderId="11" xfId="1" applyNumberFormat="1" applyFont="1" applyBorder="1" applyAlignment="1">
      <alignment horizontal="center" vertical="center"/>
    </xf>
    <xf numFmtId="0" fontId="0" fillId="0" borderId="1" xfId="1" applyNumberFormat="1" applyFont="1" applyBorder="1" applyAlignment="1">
      <alignment horizontal="center" vertical="center"/>
    </xf>
    <xf numFmtId="0" fontId="0" fillId="0" borderId="18" xfId="1" applyNumberFormat="1" applyFont="1" applyBorder="1" applyAlignment="1">
      <alignment horizontal="center" vertical="center"/>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E11"/>
  <sheetViews>
    <sheetView tabSelected="1" topLeftCell="A3" zoomScale="145" zoomScaleNormal="145" workbookViewId="0">
      <selection activeCell="G4" sqref="G4:G7"/>
    </sheetView>
  </sheetViews>
  <sheetFormatPr defaultColWidth="9.140625" defaultRowHeight="15" x14ac:dyDescent="0.25"/>
  <cols>
    <col min="1" max="1" width="8.28515625" style="2" customWidth="1"/>
    <col min="2" max="2" width="10.7109375" style="2" customWidth="1"/>
    <col min="3" max="3" width="10.7109375" style="63" customWidth="1"/>
    <col min="4" max="4" width="23.140625" style="9" bestFit="1" customWidth="1"/>
    <col min="5" max="5" width="22.7109375" style="1" customWidth="1"/>
    <col min="6" max="6" width="29.42578125" style="1" customWidth="1"/>
    <col min="7" max="7" width="14.28515625" style="1" customWidth="1"/>
    <col min="8" max="8" width="9.85546875" style="1" customWidth="1"/>
    <col min="9" max="9" width="15.42578125" style="1" customWidth="1"/>
    <col min="10" max="10" width="12.42578125" style="1" customWidth="1"/>
    <col min="11" max="11" width="14.85546875" style="3" customWidth="1"/>
    <col min="12" max="12" width="16.140625" style="1" customWidth="1"/>
    <col min="13" max="13" width="12.42578125" style="1" customWidth="1"/>
    <col min="14" max="14" width="16.85546875" style="1" customWidth="1"/>
    <col min="15" max="15" width="17.140625" style="1" customWidth="1"/>
    <col min="16" max="16" width="20.28515625" style="10" customWidth="1"/>
    <col min="17" max="17" width="19.5703125" style="1" customWidth="1"/>
    <col min="18" max="18" width="21.85546875" style="11" customWidth="1"/>
    <col min="19" max="19" width="38.5703125" style="1" customWidth="1"/>
    <col min="20" max="57" width="9.140625" style="2"/>
    <col min="58" max="16384" width="9.140625" style="1"/>
  </cols>
  <sheetData>
    <row r="1" spans="1:57" ht="59.25" customHeight="1" thickBot="1" x14ac:dyDescent="0.3">
      <c r="A1" s="12"/>
      <c r="B1" s="12"/>
      <c r="C1" s="21"/>
      <c r="D1" s="13" t="s">
        <v>5</v>
      </c>
      <c r="E1" s="66" t="s">
        <v>22</v>
      </c>
      <c r="F1" s="67"/>
      <c r="G1" s="67"/>
      <c r="H1" s="68"/>
      <c r="I1" s="68"/>
      <c r="J1" s="69"/>
      <c r="K1" s="70"/>
      <c r="L1" s="14"/>
      <c r="M1" s="15"/>
      <c r="N1" s="15"/>
      <c r="O1" s="80" t="s">
        <v>28</v>
      </c>
      <c r="P1" s="81"/>
      <c r="Q1" s="82"/>
      <c r="R1" s="16"/>
      <c r="S1" s="6"/>
    </row>
    <row r="2" spans="1:57" ht="15.75" thickBot="1" x14ac:dyDescent="0.3">
      <c r="A2" s="17"/>
      <c r="B2" s="17"/>
      <c r="C2" s="22"/>
      <c r="E2" s="7"/>
      <c r="F2" s="7"/>
      <c r="G2" s="7"/>
      <c r="H2" s="7"/>
      <c r="I2" s="7"/>
      <c r="J2" s="7"/>
      <c r="K2" s="8"/>
      <c r="L2" s="7"/>
      <c r="M2" s="7"/>
      <c r="N2" s="7"/>
      <c r="O2" s="61">
        <f>SUM(O4:O222)</f>
        <v>138883.92857142858</v>
      </c>
      <c r="P2" s="61">
        <f>SUM(P4:P222)</f>
        <v>16666.071428571435</v>
      </c>
      <c r="Q2" s="61">
        <f>SUM(Q4:Q222)</f>
        <v>155550</v>
      </c>
      <c r="R2" s="18"/>
      <c r="S2" s="19" t="s">
        <v>6</v>
      </c>
    </row>
    <row r="3" spans="1:57" ht="61.5" customHeight="1" thickBot="1" x14ac:dyDescent="0.3">
      <c r="A3" s="32" t="s">
        <v>7</v>
      </c>
      <c r="B3" s="32" t="s">
        <v>0</v>
      </c>
      <c r="C3" s="33" t="s">
        <v>8</v>
      </c>
      <c r="D3" s="33" t="s">
        <v>9</v>
      </c>
      <c r="E3" s="33" t="s">
        <v>20</v>
      </c>
      <c r="F3" s="33" t="s">
        <v>10</v>
      </c>
      <c r="G3" s="33" t="s">
        <v>16</v>
      </c>
      <c r="H3" s="33" t="s">
        <v>13</v>
      </c>
      <c r="I3" s="33" t="s">
        <v>11</v>
      </c>
      <c r="J3" s="34" t="s">
        <v>17</v>
      </c>
      <c r="K3" s="35" t="s">
        <v>18</v>
      </c>
      <c r="L3" s="4" t="s">
        <v>1</v>
      </c>
      <c r="M3" s="20" t="s">
        <v>19</v>
      </c>
      <c r="N3" s="5" t="s">
        <v>21</v>
      </c>
      <c r="O3" s="36" t="s">
        <v>2</v>
      </c>
      <c r="P3" s="37" t="s">
        <v>3</v>
      </c>
      <c r="Q3" s="38" t="s">
        <v>4</v>
      </c>
      <c r="R3" s="39" t="s">
        <v>12</v>
      </c>
      <c r="S3" s="40" t="s">
        <v>15</v>
      </c>
    </row>
    <row r="4" spans="1:57" s="24" customFormat="1" ht="75.75" thickBot="1" x14ac:dyDescent="0.3">
      <c r="A4" s="46" t="s">
        <v>23</v>
      </c>
      <c r="B4" s="47" t="s">
        <v>34</v>
      </c>
      <c r="C4" s="47" t="s">
        <v>5</v>
      </c>
      <c r="D4" s="48" t="s">
        <v>29</v>
      </c>
      <c r="E4" s="49" t="s">
        <v>32</v>
      </c>
      <c r="F4" s="49" t="s">
        <v>37</v>
      </c>
      <c r="G4" s="71" t="s">
        <v>25</v>
      </c>
      <c r="H4" s="74" t="s">
        <v>14</v>
      </c>
      <c r="I4" s="50" t="s">
        <v>26</v>
      </c>
      <c r="J4" s="48">
        <v>15</v>
      </c>
      <c r="K4" s="48">
        <v>1</v>
      </c>
      <c r="L4" s="31">
        <f t="shared" ref="L4:L8" si="0">N4/1.12</f>
        <v>1919.6428571428569</v>
      </c>
      <c r="M4" s="31">
        <f t="shared" ref="M4:M8" si="1">N4-L4</f>
        <v>230.35714285714312</v>
      </c>
      <c r="N4" s="31">
        <v>2150</v>
      </c>
      <c r="O4" s="51">
        <f t="shared" ref="O4:O8" si="2">Q4/1.12</f>
        <v>28794.642857142855</v>
      </c>
      <c r="P4" s="51">
        <f t="shared" ref="P4:P8" si="3">Q4-O4</f>
        <v>3455.3571428571449</v>
      </c>
      <c r="Q4" s="51">
        <f>N4*J4*K4</f>
        <v>32250</v>
      </c>
      <c r="R4" s="83" t="s">
        <v>24</v>
      </c>
      <c r="S4" s="77"/>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7" s="24" customFormat="1" ht="75.75" thickBot="1" x14ac:dyDescent="0.3">
      <c r="A5" s="52" t="s">
        <v>23</v>
      </c>
      <c r="B5" s="47" t="s">
        <v>34</v>
      </c>
      <c r="C5" s="41" t="s">
        <v>5</v>
      </c>
      <c r="D5" s="42" t="s">
        <v>30</v>
      </c>
      <c r="E5" s="49" t="s">
        <v>32</v>
      </c>
      <c r="F5" s="49" t="s">
        <v>39</v>
      </c>
      <c r="G5" s="72"/>
      <c r="H5" s="75"/>
      <c r="I5" s="43" t="s">
        <v>26</v>
      </c>
      <c r="J5" s="42">
        <v>15</v>
      </c>
      <c r="K5" s="42">
        <v>2</v>
      </c>
      <c r="L5" s="44">
        <f t="shared" si="0"/>
        <v>696.42857142857133</v>
      </c>
      <c r="M5" s="44">
        <f t="shared" si="1"/>
        <v>83.571428571428669</v>
      </c>
      <c r="N5" s="44">
        <v>780</v>
      </c>
      <c r="O5" s="45">
        <f t="shared" si="2"/>
        <v>20892.857142857141</v>
      </c>
      <c r="P5" s="45">
        <f t="shared" si="3"/>
        <v>2507.1428571428587</v>
      </c>
      <c r="Q5" s="45">
        <f>N5*J5*K5</f>
        <v>23400</v>
      </c>
      <c r="R5" s="84"/>
      <c r="S5" s="78"/>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7" s="24" customFormat="1" ht="60.75" thickBot="1" x14ac:dyDescent="0.3">
      <c r="A6" s="52" t="s">
        <v>23</v>
      </c>
      <c r="B6" s="47" t="s">
        <v>31</v>
      </c>
      <c r="C6" s="41" t="s">
        <v>5</v>
      </c>
      <c r="D6" s="48" t="s">
        <v>29</v>
      </c>
      <c r="E6" s="49" t="s">
        <v>32</v>
      </c>
      <c r="F6" s="49" t="s">
        <v>33</v>
      </c>
      <c r="G6" s="72"/>
      <c r="H6" s="75"/>
      <c r="I6" s="43" t="s">
        <v>26</v>
      </c>
      <c r="J6" s="42">
        <v>15</v>
      </c>
      <c r="K6" s="42">
        <v>1</v>
      </c>
      <c r="L6" s="44">
        <f t="shared" si="0"/>
        <v>2678.5714285714284</v>
      </c>
      <c r="M6" s="44">
        <f t="shared" si="1"/>
        <v>321.42857142857156</v>
      </c>
      <c r="N6" s="44">
        <v>3000</v>
      </c>
      <c r="O6" s="45">
        <f t="shared" si="2"/>
        <v>2678.5714285714284</v>
      </c>
      <c r="P6" s="45">
        <f t="shared" si="3"/>
        <v>321.42857142857156</v>
      </c>
      <c r="Q6" s="45">
        <f>N6*K6</f>
        <v>3000</v>
      </c>
      <c r="R6" s="84"/>
      <c r="S6" s="78"/>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7" s="24" customFormat="1" ht="105.75" thickBot="1" x14ac:dyDescent="0.3">
      <c r="A7" s="53" t="s">
        <v>23</v>
      </c>
      <c r="B7" s="47" t="s">
        <v>31</v>
      </c>
      <c r="C7" s="54" t="s">
        <v>5</v>
      </c>
      <c r="D7" s="42" t="s">
        <v>30</v>
      </c>
      <c r="E7" s="49" t="s">
        <v>32</v>
      </c>
      <c r="F7" s="49" t="s">
        <v>38</v>
      </c>
      <c r="G7" s="73"/>
      <c r="H7" s="75"/>
      <c r="I7" s="43" t="s">
        <v>26</v>
      </c>
      <c r="J7" s="55">
        <v>15</v>
      </c>
      <c r="K7" s="55">
        <v>2</v>
      </c>
      <c r="L7" s="58">
        <f t="shared" si="0"/>
        <v>2616.0714285714284</v>
      </c>
      <c r="M7" s="58">
        <f t="shared" si="1"/>
        <v>313.92857142857156</v>
      </c>
      <c r="N7" s="58">
        <f>2150+780</f>
        <v>2930</v>
      </c>
      <c r="O7" s="59">
        <f t="shared" si="2"/>
        <v>78482.142857142855</v>
      </c>
      <c r="P7" s="59">
        <f t="shared" si="3"/>
        <v>9417.8571428571449</v>
      </c>
      <c r="Q7" s="59">
        <f>N7*J7*K7</f>
        <v>87900</v>
      </c>
      <c r="R7" s="85"/>
      <c r="S7" s="79"/>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row>
    <row r="8" spans="1:57" s="26" customFormat="1" ht="60.75" thickBot="1" x14ac:dyDescent="0.3">
      <c r="A8" s="53" t="s">
        <v>23</v>
      </c>
      <c r="B8" s="54" t="s">
        <v>35</v>
      </c>
      <c r="C8" s="54" t="s">
        <v>5</v>
      </c>
      <c r="D8" s="55" t="s">
        <v>36</v>
      </c>
      <c r="E8" s="64" t="s">
        <v>32</v>
      </c>
      <c r="F8" s="64" t="s">
        <v>33</v>
      </c>
      <c r="G8" s="56"/>
      <c r="H8" s="76"/>
      <c r="I8" s="57" t="s">
        <v>27</v>
      </c>
      <c r="J8" s="55"/>
      <c r="K8" s="55">
        <v>3</v>
      </c>
      <c r="L8" s="58">
        <f t="shared" si="0"/>
        <v>2678.5714285714284</v>
      </c>
      <c r="M8" s="58">
        <f t="shared" si="1"/>
        <v>321.42857142857156</v>
      </c>
      <c r="N8" s="58">
        <v>3000</v>
      </c>
      <c r="O8" s="59">
        <f t="shared" si="2"/>
        <v>8035.7142857142853</v>
      </c>
      <c r="P8" s="59">
        <f t="shared" si="3"/>
        <v>964.28571428571468</v>
      </c>
      <c r="Q8" s="59">
        <f>N8*K8</f>
        <v>9000</v>
      </c>
      <c r="R8" s="60"/>
      <c r="S8" s="65"/>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s="26" customFormat="1" x14ac:dyDescent="0.25">
      <c r="A9" s="30"/>
      <c r="B9" s="30"/>
      <c r="C9" s="62"/>
      <c r="D9" s="25"/>
      <c r="K9" s="27"/>
      <c r="P9" s="28"/>
      <c r="R9" s="29"/>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row>
    <row r="10" spans="1:57" s="26" customFormat="1" x14ac:dyDescent="0.25">
      <c r="A10" s="30"/>
      <c r="B10" s="30"/>
      <c r="C10" s="62"/>
      <c r="D10" s="25"/>
      <c r="K10" s="27"/>
      <c r="P10" s="28"/>
      <c r="R10" s="29"/>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row>
    <row r="11" spans="1:57" s="26" customFormat="1" x14ac:dyDescent="0.25">
      <c r="A11" s="30"/>
      <c r="B11" s="30"/>
      <c r="C11" s="62"/>
      <c r="D11" s="25"/>
      <c r="K11" s="27"/>
      <c r="P11" s="28"/>
      <c r="R11" s="29"/>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row>
  </sheetData>
  <protectedRanges>
    <protectedRange sqref="O4:P8 E2:N2" name="rozpočet"/>
  </protectedRanges>
  <mergeCells count="6">
    <mergeCell ref="E1:K1"/>
    <mergeCell ref="G4:G7"/>
    <mergeCell ref="H4:H8"/>
    <mergeCell ref="S4:S7"/>
    <mergeCell ref="O1:Q1"/>
    <mergeCell ref="R4:R7"/>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4E03AA23FC0748B9D95A37A65C6A22" ma:contentTypeVersion="12" ma:contentTypeDescription="Vytvoří nový dokument" ma:contentTypeScope="" ma:versionID="e15c11dfcb56e078f6fdc643c9a4f2ae">
  <xsd:schema xmlns:xsd="http://www.w3.org/2001/XMLSchema" xmlns:xs="http://www.w3.org/2001/XMLSchema" xmlns:p="http://schemas.microsoft.com/office/2006/metadata/properties" xmlns:ns2="8d6b530e-ca99-41b2-ba6d-72ae8385cec1" xmlns:ns3="3fcde8d9-6daf-400f-80eb-0577adabc5fd" targetNamespace="http://schemas.microsoft.com/office/2006/metadata/properties" ma:root="true" ma:fieldsID="e9edb842ad44582da8d42bd528c5a00e" ns2:_="" ns3:_="">
    <xsd:import namespace="8d6b530e-ca99-41b2-ba6d-72ae8385cec1"/>
    <xsd:import namespace="3fcde8d9-6daf-400f-80eb-0577adabc5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b530e-ca99-41b2-ba6d-72ae8385c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cde8d9-6daf-400f-80eb-0577adabc5f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217dd0-3018-4c17-a2f3-8d1aad73ec4b}" ma:internalName="TaxCatchAll" ma:showField="CatchAllData" ma:web="3fcde8d9-6daf-400f-80eb-0577adabc5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6b530e-ca99-41b2-ba6d-72ae8385cec1">
      <Terms xmlns="http://schemas.microsoft.com/office/infopath/2007/PartnerControls"/>
    </lcf76f155ced4ddcb4097134ff3c332f>
    <TaxCatchAll xmlns="3fcde8d9-6daf-400f-80eb-0577adabc5fd" xsi:nil="true"/>
  </documentManagement>
</p:properties>
</file>

<file path=customXml/itemProps1.xml><?xml version="1.0" encoding="utf-8"?>
<ds:datastoreItem xmlns:ds="http://schemas.openxmlformats.org/officeDocument/2006/customXml" ds:itemID="{CAB77694-0853-49C9-B51E-2D668472F9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6b530e-ca99-41b2-ba6d-72ae8385cec1"/>
    <ds:schemaRef ds:uri="3fcde8d9-6daf-400f-80eb-0577adabc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3B858-7C80-4D08-9B3F-AD5748626837}">
  <ds:schemaRefs>
    <ds:schemaRef ds:uri="http://schemas.microsoft.com/sharepoint/v3/contenttype/forms"/>
  </ds:schemaRefs>
</ds:datastoreItem>
</file>

<file path=customXml/itemProps3.xml><?xml version="1.0" encoding="utf-8"?>
<ds:datastoreItem xmlns:ds="http://schemas.openxmlformats.org/officeDocument/2006/customXml" ds:itemID="{6BC8F2A4-41A8-472B-B4CF-D0175C2F1096}">
  <ds:schemaRefs>
    <ds:schemaRef ds:uri="http://schemas.openxmlformats.org/package/2006/metadata/core-properties"/>
    <ds:schemaRef ds:uri="http://schemas.microsoft.com/office/2006/documentManagement/types"/>
    <ds:schemaRef ds:uri="http://schemas.microsoft.com/office/infopath/2007/PartnerControls"/>
    <ds:schemaRef ds:uri="8d6b530e-ca99-41b2-ba6d-72ae8385cec1"/>
    <ds:schemaRef ds:uri="http://purl.org/dc/elements/1.1/"/>
    <ds:schemaRef ds:uri="http://schemas.microsoft.com/office/2006/metadata/properties"/>
    <ds:schemaRef ds:uri="3fcde8d9-6daf-400f-80eb-0577adabc5fd"/>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Služby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musilovap</dc:creator>
  <cp:lastModifiedBy>jezkovas</cp:lastModifiedBy>
  <dcterms:created xsi:type="dcterms:W3CDTF">2024-06-07T10:46:18Z</dcterms:created>
  <dcterms:modified xsi:type="dcterms:W3CDTF">2025-08-12T07:48:21Z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0x0101006F4E03AA23FC0748B9D95A37A65C6A22</vt:lpwstr>
  </property>
  <property fmtid="{D5CDD505-2E9C-101B-9397-08002B2CF9AE}" pid="3" name="MediaServiceImageTags">
    <vt:lpwstr/>
  </property>
</Properties>
</file>