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ZMĚNA KONCEPTU OHŘ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'001 - ZMĚNA KONCEPTU OHŘE...'!$C$125:$K$291</definedName>
    <definedName name="_xlnm.Print_Area" localSheetId="1">'001 - ZMĚNA KONCEPTU OHŘE...'!$C$4:$J$76,'001 - ZMĚNA KONCEPTU OHŘE...'!$C$82:$J$107,'001 - ZMĚNA KONCEPTU OHŘE...'!$C$113:$J$291</definedName>
    <definedName name="_xlnm.Print_Titles" localSheetId="1">'001 - ZMĚNA KONCEPTU OHŘE...'!$125:$125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T260"/>
  <c r="R261"/>
  <c r="R260"/>
  <c r="P261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T128"/>
  <c r="R129"/>
  <c r="R128"/>
  <c r="P129"/>
  <c r="P128"/>
  <c r="F120"/>
  <c r="E118"/>
  <c r="F89"/>
  <c r="E87"/>
  <c r="J24"/>
  <c r="E24"/>
  <c r="J92"/>
  <c r="J23"/>
  <c r="J21"/>
  <c r="E21"/>
  <c r="J122"/>
  <c r="J20"/>
  <c r="J18"/>
  <c r="E18"/>
  <c r="F92"/>
  <c r="J17"/>
  <c r="J15"/>
  <c r="E15"/>
  <c r="F91"/>
  <c r="J14"/>
  <c r="J12"/>
  <c r="J89"/>
  <c r="E7"/>
  <c r="E116"/>
  <c i="1" r="L90"/>
  <c r="AM90"/>
  <c r="AM89"/>
  <c r="L89"/>
  <c r="AM87"/>
  <c r="L87"/>
  <c r="L85"/>
  <c r="L84"/>
  <c i="2" r="J231"/>
  <c r="J168"/>
  <c r="BK237"/>
  <c r="BK204"/>
  <c r="BK141"/>
  <c r="BK166"/>
  <c r="BK180"/>
  <c r="J159"/>
  <c r="J239"/>
  <c r="BK194"/>
  <c r="BK290"/>
  <c r="BK283"/>
  <c r="BK221"/>
  <c r="BK239"/>
  <c r="J274"/>
  <c r="J265"/>
  <c r="BK251"/>
  <c r="J166"/>
  <c r="BK249"/>
  <c r="BK188"/>
  <c r="BK281"/>
  <c r="J213"/>
  <c r="BK146"/>
  <c r="J216"/>
  <c r="J215"/>
  <c r="J184"/>
  <c r="BK129"/>
  <c r="J227"/>
  <c r="BK200"/>
  <c r="J164"/>
  <c r="BK288"/>
  <c r="J282"/>
  <c r="J139"/>
  <c r="J146"/>
  <c r="J276"/>
  <c r="BK267"/>
  <c r="BK257"/>
  <c r="J211"/>
  <c r="BK216"/>
  <c r="J161"/>
  <c r="J243"/>
  <c r="BK206"/>
  <c r="J221"/>
  <c r="J200"/>
  <c r="BK168"/>
  <c r="BK202"/>
  <c r="BK174"/>
  <c r="J288"/>
  <c r="BK282"/>
  <c r="BK227"/>
  <c r="BK233"/>
  <c r="BK269"/>
  <c r="BK258"/>
  <c r="J253"/>
  <c r="BK241"/>
  <c r="BK192"/>
  <c r="J149"/>
  <c r="J233"/>
  <c r="BK164"/>
  <c r="J133"/>
  <c r="BK184"/>
  <c r="J190"/>
  <c r="BK152"/>
  <c r="J229"/>
  <c r="BK159"/>
  <c r="BK286"/>
  <c r="BK245"/>
  <c r="J208"/>
  <c r="BK229"/>
  <c r="J202"/>
  <c r="BK182"/>
  <c r="J178"/>
  <c r="J174"/>
  <c r="J155"/>
  <c r="J278"/>
  <c r="J269"/>
  <c r="J258"/>
  <c r="J249"/>
  <c r="J141"/>
  <c r="BK213"/>
  <c r="BK178"/>
  <c r="J245"/>
  <c r="BK219"/>
  <c r="J156"/>
  <c r="BK198"/>
  <c r="J186"/>
  <c r="J137"/>
  <c r="BK225"/>
  <c r="J172"/>
  <c r="J286"/>
  <c r="BK235"/>
  <c r="J180"/>
  <c r="J241"/>
  <c r="BK274"/>
  <c r="BK265"/>
  <c r="J255"/>
  <c r="BK133"/>
  <c r="BK247"/>
  <c r="J143"/>
  <c r="J214"/>
  <c r="BK143"/>
  <c r="BK196"/>
  <c r="BK211"/>
  <c r="BK161"/>
  <c r="BK208"/>
  <c r="J176"/>
  <c r="J290"/>
  <c r="J283"/>
  <c r="BK231"/>
  <c r="BK137"/>
  <c r="BK278"/>
  <c r="BK271"/>
  <c r="J261"/>
  <c r="BK253"/>
  <c r="BK186"/>
  <c r="J219"/>
  <c r="J182"/>
  <c r="J129"/>
  <c r="J225"/>
  <c r="J198"/>
  <c i="1" r="AS94"/>
  <c i="2" r="BK155"/>
  <c r="BK176"/>
  <c r="J247"/>
  <c r="J223"/>
  <c r="J192"/>
  <c r="BK156"/>
  <c r="J284"/>
  <c r="J237"/>
  <c r="J194"/>
  <c r="BK149"/>
  <c r="BK276"/>
  <c r="J267"/>
  <c r="J257"/>
  <c r="J206"/>
  <c r="J281"/>
  <c r="J204"/>
  <c r="J152"/>
  <c r="J251"/>
  <c r="BK223"/>
  <c r="J170"/>
  <c r="J235"/>
  <c r="BK172"/>
  <c r="BK214"/>
  <c r="BK170"/>
  <c r="BK215"/>
  <c r="J188"/>
  <c r="J135"/>
  <c r="BK284"/>
  <c r="BK243"/>
  <c r="J196"/>
  <c r="BK135"/>
  <c r="BK139"/>
  <c r="J271"/>
  <c r="BK261"/>
  <c r="BK255"/>
  <c r="BK190"/>
  <c l="1" r="BK132"/>
  <c r="J132"/>
  <c r="J99"/>
  <c r="P145"/>
  <c r="P158"/>
  <c r="R132"/>
  <c r="R127"/>
  <c r="R126"/>
  <c r="R163"/>
  <c r="P210"/>
  <c r="P132"/>
  <c r="P127"/>
  <c r="P126"/>
  <c i="1" r="AU95"/>
  <c i="2" r="R145"/>
  <c r="BK218"/>
  <c r="J218"/>
  <c r="J104"/>
  <c r="BK145"/>
  <c r="J145"/>
  <c r="J100"/>
  <c r="T145"/>
  <c r="R158"/>
  <c r="R218"/>
  <c r="P163"/>
  <c r="BK210"/>
  <c r="J210"/>
  <c r="J103"/>
  <c r="T210"/>
  <c r="BK264"/>
  <c r="J264"/>
  <c r="J106"/>
  <c r="T132"/>
  <c r="T127"/>
  <c r="T126"/>
  <c r="BK158"/>
  <c r="J158"/>
  <c r="J101"/>
  <c r="T158"/>
  <c r="P218"/>
  <c r="P264"/>
  <c r="BK163"/>
  <c r="J163"/>
  <c r="J102"/>
  <c r="T218"/>
  <c r="R264"/>
  <c r="T163"/>
  <c r="R210"/>
  <c r="T264"/>
  <c r="BK260"/>
  <c r="J260"/>
  <c r="J105"/>
  <c r="BK128"/>
  <c r="J128"/>
  <c r="J98"/>
  <c r="J123"/>
  <c r="BE146"/>
  <c r="BE172"/>
  <c r="BE180"/>
  <c r="BE214"/>
  <c r="BE219"/>
  <c r="BE253"/>
  <c r="BE255"/>
  <c r="BE257"/>
  <c r="BE258"/>
  <c r="BE261"/>
  <c r="BE265"/>
  <c r="BE267"/>
  <c r="BE269"/>
  <c r="BE271"/>
  <c r="BE274"/>
  <c r="BE276"/>
  <c r="E85"/>
  <c r="J120"/>
  <c r="BE143"/>
  <c r="BE161"/>
  <c r="BE166"/>
  <c r="BE190"/>
  <c r="J91"/>
  <c r="F123"/>
  <c r="BE149"/>
  <c r="BE159"/>
  <c r="BE168"/>
  <c r="BE170"/>
  <c r="BE184"/>
  <c r="BE202"/>
  <c r="BE204"/>
  <c r="BE211"/>
  <c r="BE215"/>
  <c r="BE251"/>
  <c r="BE282"/>
  <c r="BE283"/>
  <c r="BE284"/>
  <c r="BE286"/>
  <c r="BE288"/>
  <c r="BE290"/>
  <c r="F122"/>
  <c r="BE155"/>
  <c r="BE196"/>
  <c r="BE198"/>
  <c r="BE213"/>
  <c r="BE233"/>
  <c r="BE241"/>
  <c r="BE281"/>
  <c r="BE221"/>
  <c r="BE225"/>
  <c r="BE229"/>
  <c r="BE231"/>
  <c r="BE239"/>
  <c r="BE247"/>
  <c r="BE278"/>
  <c r="BE129"/>
  <c r="BE141"/>
  <c r="BE152"/>
  <c r="BE178"/>
  <c r="BE186"/>
  <c r="BE192"/>
  <c r="BE223"/>
  <c r="BE176"/>
  <c r="BE182"/>
  <c r="BE188"/>
  <c r="BE194"/>
  <c r="BE208"/>
  <c r="BE216"/>
  <c r="BE227"/>
  <c r="BE235"/>
  <c r="BE249"/>
  <c r="BE133"/>
  <c r="BE135"/>
  <c r="BE137"/>
  <c r="BE139"/>
  <c r="BE156"/>
  <c r="BE164"/>
  <c r="BE174"/>
  <c r="BE200"/>
  <c r="BE206"/>
  <c r="BE237"/>
  <c r="BE243"/>
  <c r="BE245"/>
  <c r="F35"/>
  <c i="1" r="BB95"/>
  <c r="BB94"/>
  <c r="W31"/>
  <c i="2" r="F34"/>
  <c i="1" r="BA95"/>
  <c r="BA94"/>
  <c r="W30"/>
  <c i="2" r="F36"/>
  <c i="1" r="BC95"/>
  <c r="BC94"/>
  <c r="AY94"/>
  <c i="2" r="F37"/>
  <c i="1" r="BD95"/>
  <c r="BD94"/>
  <c r="W33"/>
  <c i="2" r="J34"/>
  <c i="1" r="AW95"/>
  <c r="AU94"/>
  <c i="2" l="1" r="BK127"/>
  <c r="BK126"/>
  <c r="J126"/>
  <c r="J96"/>
  <c r="J33"/>
  <c i="1" r="AV95"/>
  <c r="AT95"/>
  <c r="W32"/>
  <c r="AW94"/>
  <c r="AK30"/>
  <c i="2" r="F33"/>
  <c i="1" r="AZ95"/>
  <c r="AZ94"/>
  <c r="AV94"/>
  <c r="AK29"/>
  <c r="AX94"/>
  <c i="2" l="1" r="J127"/>
  <c r="J97"/>
  <c r="J30"/>
  <c i="1" r="AG95"/>
  <c r="AG94"/>
  <c r="AK26"/>
  <c r="AK35"/>
  <c r="W29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<sst xmlns="http://schemas.openxmlformats.org/spreadsheetml/2006/main">
  <si>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</si>
  <si>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</si>
  <si>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</si>
  <si>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</si>
  <si>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</si>
  <si>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{e3ab507d-3345-46be-9c16-e0b6474c62dd}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</si>
  <si>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</si>
  <si>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</si>
  <si>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</si>
  <si>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</si>
  <si>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</si>
  <si>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</si>
  <si>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</si>
  <si>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</si>
  <si>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2024_Usti_nad_Labem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</si>
  <si>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</si>
  <si>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</si>
  <si>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ZMĚNA KONCEPTU OHŘEVU TV</t>
  </si>
  <si>
    <t>KSO:</t>
  </si>
  <si>
    <t>CC-CZ:</t>
  </si>
  <si>
    <t>Místo:</t>
  </si>
  <si>
    <t xml:space="preserve"> </t>
  </si>
  <si>
    <t>Datum:</t>
  </si>
  <si>
    <t>15. 2. 2024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</si>
  <si>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</si>
  <si>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</si>
  <si>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</si>
  <si>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</si>
  <si>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</si>
  <si>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</si>
  <si>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</si>
  <si>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</si>
  <si>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</si>
  <si>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</si>
  <si>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</si>
  <si>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</si>
  <si>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</si>
  <si>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</si>
  <si>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</si>
  <si>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</si>
  <si>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</si>
  <si>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</si>
  <si>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</si>
  <si>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</si>
  <si>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</si>
  <si>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</si>
  <si>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</si>
  <si>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</si>
  <si>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</si>
  <si>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</si>
  <si>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</si>
  <si>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</si>
  <si>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</si>
  <si>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</si>
  <si>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</si>
  <si>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</si>
  <si>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</si>
  <si>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</si>
  <si>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</si>
  <si>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</si>
  <si>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</si>
  <si>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</si>
  <si>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</si>
  <si>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</si>
  <si>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</si>
  <si>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</si>
  <si>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</si>
  <si>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</si>
  <si>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</si>
  <si>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</si>
  <si>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</si>
  <si>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</si>
  <si>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</si>
  <si>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</si>
  <si>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</si>
  <si>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</si>
  <si>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</si>
  <si>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</si>
  <si>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</si>
  <si>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ZMĚNA KONCEPTU OHŘEVU TV - Areál SKM UJEP, Jateční 1002/20</t>
  </si>
  <si>
    <t>STA</t>
  </si>
  <si>
    <t>1</t>
  </si>
  <si>
    <t>{3fc2318c-f5f7-4b09-810b-e74893cefb6c}</t>
  </si>
  <si>
    <t>2</t>
  </si>
  <si>
    <t>KRYCÍ LIST SOUPISU PRACÍ</t>
  </si>
  <si>
    <t>Objekt:</t>
  </si>
  <si>
    <t>001 - ZMĚNA KONCEPTU OHŘEVU TV - Areál SKM UJEP, Jateční 1002/20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</si>
  <si>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</si>
  <si>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</si>
  <si>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</si>
  <si>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</si>
  <si>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</si>
  <si>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</si>
  <si>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723.1 - Prověření zapojení deskových výměníků</t>
  </si>
  <si>
    <t xml:space="preserve">    713 - Izolace tepelné</t>
  </si>
  <si>
    <t xml:space="preserve">    724 - Zdravotechnika - strojní vybavení</t>
  </si>
  <si>
    <t xml:space="preserve">    733 - Ústřední vytápění - rozvodné potrubí</t>
  </si>
  <si>
    <t xml:space="preserve">    722 - Zdravotechnika - vnitřní vodovod</t>
  </si>
  <si>
    <t xml:space="preserve">    734 - Ústřední vytápění - armatury</t>
  </si>
  <si>
    <t xml:space="preserve">    732.2 - Demontáže</t>
  </si>
  <si>
    <t xml:space="preserve">    741 - Elektroinstalace - silnoproud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</si>
  <si>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</si>
  <si>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</si>
  <si>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</si>
  <si>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</si>
  <si>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</si>
  <si>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</si>
  <si>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</si>
  <si>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</si>
  <si>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</si>
  <si>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</si>
  <si>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</si>
  <si>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</si>
  <si>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</si>
  <si>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</si>
  <si>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</si>
  <si>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</si>
  <si>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</si>
  <si>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723.1</t>
  </si>
  <si>
    <t>Prověření zapojení deskových výměníků</t>
  </si>
  <si>
    <t>K</t>
  </si>
  <si>
    <t>pol.001</t>
  </si>
  <si>
    <t>Prověřit správnost zapojení deskových výměníků</t>
  </si>
  <si>
    <t>soubor</t>
  </si>
  <si>
    <t>4</t>
  </si>
  <si>
    <t>476711706</t>
  </si>
  <si>
    <t>PP</t>
  </si>
  <si>
    <t>Odstranění izolace, demontáž výměníku, prověření zapojení, montáž výměníku, zaizolování.</t>
  </si>
  <si>
    <t>P</t>
  </si>
  <si>
    <t>Poznámka k položce:_x000d_
Odstranění izolace, demontáž výměníku, prověření zapojení, montáž výměníku, zaizolování.</t>
  </si>
  <si>
    <t>713</t>
  </si>
  <si>
    <t>Izolace tepelné</t>
  </si>
  <si>
    <t>713463212</t>
  </si>
  <si>
    <t>Montáž izolace tepelné potrubí potrubními pouzdry s Al fólií staženými Al páskou 1x D přes 50 do 100 mm</t>
  </si>
  <si>
    <t>m</t>
  </si>
  <si>
    <t>16</t>
  </si>
  <si>
    <t>2136062807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</si>
  <si>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</si>
  <si>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3</t>
  </si>
  <si>
    <t>M</t>
  </si>
  <si>
    <t>63143119</t>
  </si>
  <si>
    <t>pouzdro izolační potrubní z minerální vlny s Al fólií max. 600/100°C 102/40mm</t>
  </si>
  <si>
    <t>32</t>
  </si>
  <si>
    <t>493079946</t>
  </si>
  <si>
    <t>63143086</t>
  </si>
  <si>
    <t>pouzdro izolační potrubní z minerální vlny s Al fólií max. 600/100°C 70/30mm</t>
  </si>
  <si>
    <t>-1449607638</t>
  </si>
  <si>
    <t>5</t>
  </si>
  <si>
    <t>722181223</t>
  </si>
  <si>
    <t>Ochrana vodovodního potrubí přilepenými termoizolačními trubicemi z PE tl přes 6 do 9 mm DN přes 45 do 63 mm</t>
  </si>
  <si>
    <t>-1543674127</t>
  </si>
  <si>
    <t>Ochrana potrubí termoizolačními trubicemi z pěnového polyetylenu PE přilepenými v příčných a podélných spojích, tloušťky izolace přes 6 do 9 mm, vnitřního průměru izolace DN přes 45 do 63 mm</t>
  </si>
  <si>
    <t>6</t>
  </si>
  <si>
    <t>722181224</t>
  </si>
  <si>
    <t>Ochrana vodovodního potrubí přilepenými termoizolačními trubicemi z PE tl přes 6 do 9 mm DN přes 63 mm</t>
  </si>
  <si>
    <t>-1550616487</t>
  </si>
  <si>
    <t>Ochrana potrubí termoizolačními trubicemi z pěnového polyetylenu PE přilepenými v příčných a podélných spojích, tloušťky izolace přes 6 do 9 mm, vnitřního průměru izolace DN přes 63 mm</t>
  </si>
  <si>
    <t>7</t>
  </si>
  <si>
    <t>998713101</t>
  </si>
  <si>
    <t>Přesun hmot tonážní pro izolace tepelné v objektech v do 6 m</t>
  </si>
  <si>
    <t>t</t>
  </si>
  <si>
    <t>-1117329156</t>
  </si>
  <si>
    <t>Přesun hmot pro izolace tepelné stanovený z hmotnosti přesunovaného materiálu vodorovná dopravní vzdálenost do 50 m s užitím mechanizace v objektech výšky do 6 m</t>
  </si>
  <si>
    <t>724</t>
  </si>
  <si>
    <t>Zdravotechnika - strojní vybavení</t>
  </si>
  <si>
    <t>8</t>
  </si>
  <si>
    <t>732231008</t>
  </si>
  <si>
    <t>Akumulační nádrž bez přípravy TUV bez výměníku PN 0,3 o objemu 1000 l</t>
  </si>
  <si>
    <t>-1149126260</t>
  </si>
  <si>
    <t>Akumulační nádrže bez přípravy TUV bez teplosměnného výměníku PN 0,3 MPa / t = 95°C objem nádrže 1000 l</t>
  </si>
  <si>
    <t>Poznámka k položce:_x000d_
referenční výrobek: REFLEX STORATHERM HEAT HF 1000_C akumulační nádoba 1000l, s izolací</t>
  </si>
  <si>
    <t>9</t>
  </si>
  <si>
    <t>732421210</t>
  </si>
  <si>
    <t>Čerpadlo teplovodní mokroběžné závitové cirkulační DN 32 výtlak do 8,0 m průtok 10,0 m3/h pro TUV</t>
  </si>
  <si>
    <t>1024982421</t>
  </si>
  <si>
    <t>Čerpadla teplovodní mokroběžná závitová cirkulační pro TUV (elektronicky řízená) PN 10, do 80°C DN přípojky/dopravní výška H (m) - čerpací výkon Q (m3/h) DN 32 / do 8,0 m / 10,0 m3/h</t>
  </si>
  <si>
    <t>Poznámka k položce:_x000d_
referenční výrobek: Wilo Yonos Maxo-Z 30/0,5-12 PN10 - nabíjecí čerpadlo</t>
  </si>
  <si>
    <t>10</t>
  </si>
  <si>
    <t>732422105</t>
  </si>
  <si>
    <t>Čerpadlo teplovodní mokroběžné přírubové cirkulační DN 50 výtlak do 9,0 m průtok 24,0 m3/h pro TUV</t>
  </si>
  <si>
    <t>-308520745</t>
  </si>
  <si>
    <t>Čerpadla teplovodní mokroběžná přírubová cirkulační pro TUV PN 10, do 80°C DN příruby/dopravní výška H (m) - čerpací výkon Q (m3/h) DN 50 / do 9,0 m / 24,0 m3/h</t>
  </si>
  <si>
    <t>Poznámka k položce:_x000d_
referenční výrobek: WILO Yonos MAXO-Z 50/05-9 - cirkulační čerpadlo</t>
  </si>
  <si>
    <t>11</t>
  </si>
  <si>
    <t>pol.002</t>
  </si>
  <si>
    <t>Výměník tepla voda-voda deskový nerez 3,3 m², max. tlak 3,0 MPa - dodávka a montáž</t>
  </si>
  <si>
    <t>kus</t>
  </si>
  <si>
    <t>-290797471</t>
  </si>
  <si>
    <t>998724101</t>
  </si>
  <si>
    <t>Přesun hmot tonážní pro strojní vybavení v objektech v do 6 m</t>
  </si>
  <si>
    <t>1926050380</t>
  </si>
  <si>
    <t>Přesun hmot pro strojní vybavení stanovený z hmotnosti přesunovaného materiálu vodorovná dopravní vzdálenost do 50 m základní v objektech výšky do 6 m</t>
  </si>
  <si>
    <t>733</t>
  </si>
  <si>
    <t>Ústřední vytápění - rozvodné potrubí</t>
  </si>
  <si>
    <t>13</t>
  </si>
  <si>
    <t>733121215</t>
  </si>
  <si>
    <t>Potrubí ocelové hladké bezešvé v kotelnách nebo strojovnách spojované svařováním D 38x2,6 mm</t>
  </si>
  <si>
    <t>239433392</t>
  </si>
  <si>
    <t>Potrubí z trubek ocelových hladkých spojovaných svařováním černých bezešvých v kotelnách a strojovnách Ø 38/2,6</t>
  </si>
  <si>
    <t>14</t>
  </si>
  <si>
    <t>998733101</t>
  </si>
  <si>
    <t>Přesun hmot tonážní pro rozvody potrubí v objektech v do 6 m</t>
  </si>
  <si>
    <t>-1499210705</t>
  </si>
  <si>
    <t>Přesun hmot pro rozvody potrubí stanovený z hmotnosti přesunovaného materiálu vodorovná dopravní vzdálenost do 50 m základní v objektech výšky do 6 m</t>
  </si>
  <si>
    <t>722</t>
  </si>
  <si>
    <t>Zdravotechnika - vnitřní vodovod</t>
  </si>
  <si>
    <t>15</t>
  </si>
  <si>
    <t>722175006</t>
  </si>
  <si>
    <t>Potrubí vodovodní plastové PP-RCT svar polyfúze D 50x6,9 mm</t>
  </si>
  <si>
    <t>-1009688523</t>
  </si>
  <si>
    <t>Potrubí z plastových trubek z polypropylenu PP-RCT svařovaných polyfúzně D 50 x 6,9</t>
  </si>
  <si>
    <t>722175007</t>
  </si>
  <si>
    <t>Potrubí vodovodní plastové PP-RCT svar polyfúze D 63x8,6 mm</t>
  </si>
  <si>
    <t>906695668</t>
  </si>
  <si>
    <t>Potrubí z plastových trubek z polypropylenu PP-RCT svařovaných polyfúzně D 63 x 8,6</t>
  </si>
  <si>
    <t>17</t>
  </si>
  <si>
    <t>722175009</t>
  </si>
  <si>
    <t>Potrubí vodovodní plastové PP-RCT svar polyfúze D 90x10,1 mm</t>
  </si>
  <si>
    <t>1832952867</t>
  </si>
  <si>
    <t>Potrubí z plastových trubek z polypropylenu PP-RCT svařovaných polyfúzně D 90 x 10,1</t>
  </si>
  <si>
    <t>18</t>
  </si>
  <si>
    <t>722182016</t>
  </si>
  <si>
    <t>Podpůrný žlab pro potrubí D 63</t>
  </si>
  <si>
    <t>-508514789</t>
  </si>
  <si>
    <t>Podpůrný žlab pro potrubí průměru D 63</t>
  </si>
  <si>
    <t>19</t>
  </si>
  <si>
    <t>734242417</t>
  </si>
  <si>
    <t>Ventil závitový zpětný přímý G 2 PN 16 do 110°C</t>
  </si>
  <si>
    <t>-105666624</t>
  </si>
  <si>
    <t>Ventily zpětné závitové PN 16 do 110°C přímé G 2</t>
  </si>
  <si>
    <t>20</t>
  </si>
  <si>
    <t>734242418</t>
  </si>
  <si>
    <t>Ventil závitový zpětný přímý G 2 1/2 PN 16 do 110°C</t>
  </si>
  <si>
    <t>-53818327</t>
  </si>
  <si>
    <t>Ventily zpětné závitové PN 16 do 110°C přímé G 2 1/2</t>
  </si>
  <si>
    <t>734251212</t>
  </si>
  <si>
    <t>Ventil závitový pojistný rohový G 3/4 provozní tlak od 2,5 do 6 barů</t>
  </si>
  <si>
    <t>665759356</t>
  </si>
  <si>
    <t>Ventily pojistné závitové a čepové rohové provozní tlak od 2,5 do 6 bar G 3/4</t>
  </si>
  <si>
    <t>22</t>
  </si>
  <si>
    <t>734261235</t>
  </si>
  <si>
    <t>Šroubení topenářské přímé G 1 PN 16 do 120°C</t>
  </si>
  <si>
    <t>458629395</t>
  </si>
  <si>
    <t>Šroubení topenářské PN 16 do 120°C přímé G 1</t>
  </si>
  <si>
    <t>23</t>
  </si>
  <si>
    <t>734261236</t>
  </si>
  <si>
    <t>Šroubení topenářské přímé G 5/4 PN 16 do 120°C</t>
  </si>
  <si>
    <t>-841531787</t>
  </si>
  <si>
    <t>Šroubení topenářské PN 16 do 120°C přímé G 5/4</t>
  </si>
  <si>
    <t>24</t>
  </si>
  <si>
    <t>734261237</t>
  </si>
  <si>
    <t>Šroubení topenářské přímé G 6/4 PN 16 do 120°C</t>
  </si>
  <si>
    <t>-1721278520</t>
  </si>
  <si>
    <t>Šroubení topenářské PN 16 do 120°C přímé G 6/4</t>
  </si>
  <si>
    <t>25</t>
  </si>
  <si>
    <t>734261238</t>
  </si>
  <si>
    <t>Šroubení topenářské přímé G 2 PN 16 do 120°C</t>
  </si>
  <si>
    <t>-123033788</t>
  </si>
  <si>
    <t>Šroubení topenářské PN 16 do 120°C přímé G 2</t>
  </si>
  <si>
    <t>26</t>
  </si>
  <si>
    <t>73426123R</t>
  </si>
  <si>
    <t>Šroubení pozink přímé G 2 1/2 včetně těsnění</t>
  </si>
  <si>
    <t>1050704386</t>
  </si>
  <si>
    <t>27</t>
  </si>
  <si>
    <t>734291123</t>
  </si>
  <si>
    <t>Kohout plnící a vypouštěcí G 1/2 PN 10 do 90°C závitový</t>
  </si>
  <si>
    <t>-754458487</t>
  </si>
  <si>
    <t>Ostatní armatury kohouty plnicí a vypouštěcí PN 10 do 90°C G 1/2</t>
  </si>
  <si>
    <t>28</t>
  </si>
  <si>
    <t>734291258</t>
  </si>
  <si>
    <t>Filtr závitový pro topné a chladicí systémy přímý G 2 PN 16 do 160°C s vnitřními závity</t>
  </si>
  <si>
    <t>-1622001337</t>
  </si>
  <si>
    <t>Ostatní armatury filtry závitové pro topné a chladicí systémy PN 16 do 160°C přímé s vnitřními závity G 2</t>
  </si>
  <si>
    <t>29</t>
  </si>
  <si>
    <t>734292715</t>
  </si>
  <si>
    <t>Kohout kulový přímý G 1 PN 42 do 185°C vnitřní závit</t>
  </si>
  <si>
    <t>836999436</t>
  </si>
  <si>
    <t>Ostatní armatury kulové kohouty PN 42 do 185°C přímé vnitřní závit G 1</t>
  </si>
  <si>
    <t>30</t>
  </si>
  <si>
    <t>734292716</t>
  </si>
  <si>
    <t>Kohout kulový přímý G 1 1/4 PN 42 do 185°C vnitřní závit</t>
  </si>
  <si>
    <t>934236882</t>
  </si>
  <si>
    <t>Ostatní armatury kulové kohouty PN 42 do 185°C přímé vnitřní závit G 1 1/4</t>
  </si>
  <si>
    <t>31</t>
  </si>
  <si>
    <t>734292717</t>
  </si>
  <si>
    <t>Kohout kulový přímý G 1 1/2 PN 42 do 185°C vnitřní závit</t>
  </si>
  <si>
    <t>1742886590</t>
  </si>
  <si>
    <t>Ostatní armatury kulové kohouty PN 42 do 185°C přímé vnitřní závit G 1 1/2</t>
  </si>
  <si>
    <t>734292718</t>
  </si>
  <si>
    <t>Kohout kulový přímý G 2 PN 42 do 185°C vnitřní závit</t>
  </si>
  <si>
    <t>1543513218</t>
  </si>
  <si>
    <t>Ostatní armatury kulové kohouty PN 42 do 185°C přímé vnitřní závit G 2</t>
  </si>
  <si>
    <t>33</t>
  </si>
  <si>
    <t>734292719</t>
  </si>
  <si>
    <t>Kohout kulový přímý G 2 1/2 PN 42 do 185°C vnitřní závit</t>
  </si>
  <si>
    <t>421752431</t>
  </si>
  <si>
    <t>Ostatní armatury kulové kohouty PN 42 do 185°C přímé vnitřní závit G 2 1/2</t>
  </si>
  <si>
    <t>34</t>
  </si>
  <si>
    <t>722290234</t>
  </si>
  <si>
    <t>Proplach a dezinfekce vodovodního potrubí DN do 80</t>
  </si>
  <si>
    <t>1409086272</t>
  </si>
  <si>
    <t>Zkoušky, proplach a desinfekce vodovodního potrubí proplach a desinfekce vodovodního potrubí do DN 80</t>
  </si>
  <si>
    <t>35</t>
  </si>
  <si>
    <t>722290237</t>
  </si>
  <si>
    <t>Proplach a dezinfekce vodovodního potrubí DN přes 80 do 200</t>
  </si>
  <si>
    <t>798360948</t>
  </si>
  <si>
    <t>Zkoušky, proplach a desinfekce vodovodního potrubí proplach a desinfekce vodovodního potrubí přes DN 80 do DN 200</t>
  </si>
  <si>
    <t>36</t>
  </si>
  <si>
    <t>722290249</t>
  </si>
  <si>
    <t>Zkouška těsnosti vodovodního potrubí plastového DN přes 40 do 90</t>
  </si>
  <si>
    <t>-364720661</t>
  </si>
  <si>
    <t>Zkoušky, proplach a desinfekce vodovodního potrubí zkoušky těsnosti vodovodního potrubí plastového přes DN 40 do DN 90</t>
  </si>
  <si>
    <t>37</t>
  </si>
  <si>
    <t>998722101</t>
  </si>
  <si>
    <t>Přesun hmot tonážní pro vnitřní vodovod v objektech v do 6 m</t>
  </si>
  <si>
    <t>-1991327231</t>
  </si>
  <si>
    <t>Přesun hmot pro vnitřní vodovod stanovený z hmotnosti přesunovaného materiálu vodorovná dopravní vzdálenost do 50 m základní v objektech výšky do 6 m</t>
  </si>
  <si>
    <t>734</t>
  </si>
  <si>
    <t>Ústřední vytápění - armatury</t>
  </si>
  <si>
    <t>38</t>
  </si>
  <si>
    <t>734421102</t>
  </si>
  <si>
    <t>Tlakoměr s pevným stonkem a zpětnou klapkou tlak 0-16 bar průměr 63 mm spodní připojení</t>
  </si>
  <si>
    <t>-1903937653</t>
  </si>
  <si>
    <t>Tlakoměry s pevným stonkem a zpětnou klapkou spodní připojení (radiální) tlaku 0-16 bar průměru 63 mm</t>
  </si>
  <si>
    <t>39</t>
  </si>
  <si>
    <t>pol.006</t>
  </si>
  <si>
    <t>Difuzor - dodávka a montáž</t>
  </si>
  <si>
    <t>-190195345</t>
  </si>
  <si>
    <t>40</t>
  </si>
  <si>
    <t>pol.007</t>
  </si>
  <si>
    <t>Dvoucestný uzavírací ventil se servopohonem a havarijní funkcí DN15 - dodávka a montáž</t>
  </si>
  <si>
    <t>-1576503136</t>
  </si>
  <si>
    <t>41</t>
  </si>
  <si>
    <t>pol.008</t>
  </si>
  <si>
    <t>Termostat s jímkou</t>
  </si>
  <si>
    <t>1973894878</t>
  </si>
  <si>
    <t>42</t>
  </si>
  <si>
    <t>998734101</t>
  </si>
  <si>
    <t>Přesun hmot tonážní pro armatury v objektech v do 6 m</t>
  </si>
  <si>
    <t>-719579264</t>
  </si>
  <si>
    <t>Přesun hmot pro armatury stanovený z hmotnosti přesunovaného materiálu vodorovná dopravní vzdálenost do 50 m základní v objektech výšky do 6 m</t>
  </si>
  <si>
    <t>732.2</t>
  </si>
  <si>
    <t>Demontáže</t>
  </si>
  <si>
    <t>43</t>
  </si>
  <si>
    <t>713300812</t>
  </si>
  <si>
    <t>Izolace tepelné odstranění oplechování těles tvarových</t>
  </si>
  <si>
    <t>m2</t>
  </si>
  <si>
    <t>-1027606409</t>
  </si>
  <si>
    <t>Odstranění tepelné izolace těles povrchové úpravy oplechování ploch tvarových</t>
  </si>
  <si>
    <t>44</t>
  </si>
  <si>
    <t>713300842</t>
  </si>
  <si>
    <t>Izolace tepelné odstranění izolace z vláknitých materiálů s konstrukcí s povrchovou úpravou</t>
  </si>
  <si>
    <t>-468489516</t>
  </si>
  <si>
    <t>Odstranění tepelné izolace těles povrchové úpravy pevné izolace jakékoliv tloušťky (bez řezání ocelové konstrukce plamenem) z vláknitých materiálů s konstrukcí s povrchovou úpravou</t>
  </si>
  <si>
    <t>45</t>
  </si>
  <si>
    <t>713410861</t>
  </si>
  <si>
    <t>Odstranění izolace tepelné potrubí pásy nebo rohožemi s AL fólií staženými AL páskou tl do 50 mm</t>
  </si>
  <si>
    <t>-327824725</t>
  </si>
  <si>
    <t>Odstranění tepelné izolace potrubí a ohybů pásy nebo rohožemi s povrchovou úpravou hliníkovou fólií připevněnými samolepící hliníkovou páskou potrubí, tloušťka izolace do 50 mm</t>
  </si>
  <si>
    <t>46</t>
  </si>
  <si>
    <t>722130802</t>
  </si>
  <si>
    <t>Demontáž potrubí ocelové pozinkované závitové DN přes 25 do 40</t>
  </si>
  <si>
    <t>-769985444</t>
  </si>
  <si>
    <t>Demontáž potrubí z ocelových trubek pozinkovaných závitových přes 25 do DN 40</t>
  </si>
  <si>
    <t>47</t>
  </si>
  <si>
    <t>722130803</t>
  </si>
  <si>
    <t>Demontáž potrubí ocelové pozinkované závitové DN přes 40 do 50</t>
  </si>
  <si>
    <t>836067375</t>
  </si>
  <si>
    <t>Demontáž potrubí z ocelových trubek pozinkovaných závitových přes 40 do DN 50</t>
  </si>
  <si>
    <t>48</t>
  </si>
  <si>
    <t>722130804</t>
  </si>
  <si>
    <t>Demontáž potrubí ocelové pozinkované závitové DN do 65</t>
  </si>
  <si>
    <t>-1050397721</t>
  </si>
  <si>
    <t>Demontáž potrubí z ocelových trubek pozinkovaných závitových DN 65</t>
  </si>
  <si>
    <t>49</t>
  </si>
  <si>
    <t>722130805</t>
  </si>
  <si>
    <t>Demontáž potrubí ocelové pozinkované závitové DN do 80</t>
  </si>
  <si>
    <t>-438251744</t>
  </si>
  <si>
    <t>Demontáž potrubí z ocelových trubek pozinkovaných závitových DN 80</t>
  </si>
  <si>
    <t>50</t>
  </si>
  <si>
    <t>732212821</t>
  </si>
  <si>
    <t>Demontáž ohříváku zásobníkového stojatého obsah přes 1600 do 2500 l</t>
  </si>
  <si>
    <t>1912258833</t>
  </si>
  <si>
    <t>Demontáž ohříváků zásobníkových stojatých o obsahu přes 1 600 do 2 500 l</t>
  </si>
  <si>
    <t>51</t>
  </si>
  <si>
    <t>732213815</t>
  </si>
  <si>
    <t>Rozřezání demontovaného ohříváku obsah přes 1600 do 2500 l</t>
  </si>
  <si>
    <t>-931602369</t>
  </si>
  <si>
    <t>Demontáž ohříváků zásobníkových rozřezání demontovaných ohříváků o obsahu přes 1 600 do 2 500 l</t>
  </si>
  <si>
    <t>52</t>
  </si>
  <si>
    <t>732214821</t>
  </si>
  <si>
    <t>Vypuštění vody z ohříváku obsah přes 1600 do 2500 l</t>
  </si>
  <si>
    <t>1281695382</t>
  </si>
  <si>
    <t>Demontáž ohříváků zásobníkových vypuštění vody z ohříváků o obsahu přes 1 600 do 2 500 l</t>
  </si>
  <si>
    <t>53</t>
  </si>
  <si>
    <t>732420813</t>
  </si>
  <si>
    <t>Demontáž čerpadla oběhového spirálního DN 50</t>
  </si>
  <si>
    <t>1863319653</t>
  </si>
  <si>
    <t>Demontáž čerpadel oběhových spirálních (do potrubí) DN 50</t>
  </si>
  <si>
    <t>54</t>
  </si>
  <si>
    <t>734100812</t>
  </si>
  <si>
    <t>Demontáž armatury přírubové se dvěma přírubami DN přes 50 do 100</t>
  </si>
  <si>
    <t>-999450193</t>
  </si>
  <si>
    <t>Demontáž armatur přírubových se dvěma přírubami přes 50 do DN 100</t>
  </si>
  <si>
    <t>55</t>
  </si>
  <si>
    <t>734191982</t>
  </si>
  <si>
    <t>Zaslepení přírubového spoje a armatur DN přes 25 do 80</t>
  </si>
  <si>
    <t>-2115944454</t>
  </si>
  <si>
    <t>Opravy armatur přírubových zaslepení přírubového spoje a armatur přes 25 do DN 80</t>
  </si>
  <si>
    <t>56</t>
  </si>
  <si>
    <t>734200811</t>
  </si>
  <si>
    <t>Demontáž armatury závitové s jedním závitem přes G 1/2 do G 1/2</t>
  </si>
  <si>
    <t>-301533221</t>
  </si>
  <si>
    <t>Demontáž armatur závitových s jedním závitem do G 1/2</t>
  </si>
  <si>
    <t>57</t>
  </si>
  <si>
    <t>734200812</t>
  </si>
  <si>
    <t>Demontáž armatury závitové s jedním závitem přes G 1/2 do G 1</t>
  </si>
  <si>
    <t>-869188282</t>
  </si>
  <si>
    <t>Demontáž armatur závitových s jedním závitem přes 1/2 do G 1</t>
  </si>
  <si>
    <t>58</t>
  </si>
  <si>
    <t>734200823</t>
  </si>
  <si>
    <t>Demontáž armatury závitové se dvěma závity přes G 1 přes G 1 do G 6/4</t>
  </si>
  <si>
    <t>717368120</t>
  </si>
  <si>
    <t>Demontáž armatur závitových se dvěma závity přes 1 do G 6/4</t>
  </si>
  <si>
    <t>59</t>
  </si>
  <si>
    <t>734200824</t>
  </si>
  <si>
    <t>Demontáž armatury závitové se dvěma závitypřes G 6/4 do G 2</t>
  </si>
  <si>
    <t>922025645</t>
  </si>
  <si>
    <t>Demontáž armatur závitových se dvěma závity přes 6/4 do G 2</t>
  </si>
  <si>
    <t>60</t>
  </si>
  <si>
    <t>73420082R</t>
  </si>
  <si>
    <t>Demontáž armatury závitové se dvěma závitypřes G 3"</t>
  </si>
  <si>
    <t>-1011445226</t>
  </si>
  <si>
    <t>61</t>
  </si>
  <si>
    <t>734200833</t>
  </si>
  <si>
    <t>Demontáž armatury závitové se třemi závity přes G 1 přes G 1 do G 6/4</t>
  </si>
  <si>
    <t>921567859</t>
  </si>
  <si>
    <t>Demontáž armatur závitových se třemi závity přes 1 do G 6/4</t>
  </si>
  <si>
    <t>62</t>
  </si>
  <si>
    <t>pol.009</t>
  </si>
  <si>
    <t>Demontáže elektro a MaR</t>
  </si>
  <si>
    <t>Kpl</t>
  </si>
  <si>
    <t>-1595553429</t>
  </si>
  <si>
    <t>63</t>
  </si>
  <si>
    <t>-2113917664</t>
  </si>
  <si>
    <t>741</t>
  </si>
  <si>
    <t>Elektroinstalace - silnoproud</t>
  </si>
  <si>
    <t>64</t>
  </si>
  <si>
    <t>pol.010</t>
  </si>
  <si>
    <t>Montáže elektroinstalace včetně materiálu</t>
  </si>
  <si>
    <t>Kpl.</t>
  </si>
  <si>
    <t>1206039138</t>
  </si>
  <si>
    <t>Poznámka k položce:_x000d_
zapojení čerpadel,zhotovení zásuvek pro zařízení na úpravu vody, generátor chloroxidu, montáž a zapojení čidel, kabelové trasy a kabeláže, úprava a doplnění stávajícího rozvaděče</t>
  </si>
  <si>
    <t>OST</t>
  </si>
  <si>
    <t>Ostatní</t>
  </si>
  <si>
    <t>65</t>
  </si>
  <si>
    <t>612325402</t>
  </si>
  <si>
    <t>Oprava vnitřní vápenocementové hrubé omítky stěn v rozsahu plochy přes 10 do 30 %</t>
  </si>
  <si>
    <t>512</t>
  </si>
  <si>
    <t>1792448541</t>
  </si>
  <si>
    <t>Oprava vápenocementové omítky vnitřních ploch hrubé, tloušťky do 20 mm stěn, v rozsahu opravované plochy přes 10 do 30%</t>
  </si>
  <si>
    <t>66</t>
  </si>
  <si>
    <t>784111003</t>
  </si>
  <si>
    <t>Oprášení (ometení ) podkladu v místnostech v přes 3,80 do 5,00 m</t>
  </si>
  <si>
    <t>329000527</t>
  </si>
  <si>
    <t>Oprášení (ometení) podkladu v místnostech výšky přes 3,80 do 5,00 m</t>
  </si>
  <si>
    <t>67</t>
  </si>
  <si>
    <t>784161223</t>
  </si>
  <si>
    <t>Lokální vyrovnání podkladu sádrovou stěrkou pl přes 0,25 do 0,5 m2 v místnostech v přes 3,80 do 5,00 m</t>
  </si>
  <si>
    <t>-1944745908</t>
  </si>
  <si>
    <t>Lokální vyrovnání podkladu sádrovou stěrkou, tloušťky do 3 mm, plochy přes 0,25 do 0,5 m2 v místnostech výšky přes 3,80 do 5,00 m</t>
  </si>
  <si>
    <t>68</t>
  </si>
  <si>
    <t>pol.011</t>
  </si>
  <si>
    <t>Zdvihací technika/jeřáb/auto s rukou</t>
  </si>
  <si>
    <t>788695831</t>
  </si>
  <si>
    <t>Poznámka k položce:_x000d_
slouží pro odvoz demontovaných zásobníků a složení nových nádrží</t>
  </si>
  <si>
    <t>69</t>
  </si>
  <si>
    <t>pol.012</t>
  </si>
  <si>
    <t xml:space="preserve">Test SV dle vyhlášky č. 252/2004 Sb., plný test </t>
  </si>
  <si>
    <t>-589807392</t>
  </si>
  <si>
    <t xml:space="preserve">Poznámka k položce:_x000d_
Test SV dle vyhlášky č. 252/2004 Sb., plný test </t>
  </si>
  <si>
    <t>70</t>
  </si>
  <si>
    <t>pol.013</t>
  </si>
  <si>
    <t xml:space="preserve">Test teplé užitkové vody před realizací dle vyhlášky 25/2004 Sb. </t>
  </si>
  <si>
    <t>2086062429</t>
  </si>
  <si>
    <t xml:space="preserve">Poznámka k položce:_x000d_
Krácený vzorek na ukazatele:chlor volny,pH,teplota vzorku. Chemicka vyšetřeni - celkovy rganicky uhlik A, Ca (vapnik), Fe (železo) 0, Mg (hořčik), Mn (mangan), Ca + Mg (tvrdost), Ni (Nikl), fluoridy, chloridy, konduktivita, rozpuštěny kyslik, sirany.  Mikrobiologicka vyšetřeni - Legionella spp, počty kolonii při 36°C_x000d_
_x000d_
_x000d_
</t>
  </si>
  <si>
    <t>71</t>
  </si>
  <si>
    <t>pol.014</t>
  </si>
  <si>
    <t>2 Testy teplé užitkové vody po realizaci a s odstupem dvou týdnů po uvedení do provozu dle vyhlášky 25/2004 Sb.</t>
  </si>
  <si>
    <t>-647260872</t>
  </si>
  <si>
    <t xml:space="preserve">Poznámka k položce:_x000d_
Krácený vzorek na ukazatele:Chlor volny, pH, teplota vzorku.  Chemicka vyšetřeni - celkovy organicky uhlik A, Ca (vapnik), Fe (železo) 0, Mg (hořčik), Mn (mangan),Ca + Mg (tvrdost), Ni (Nikl), fluoridy, chloridy, konduktivita, rozpuštěny kyslik, sirany.  Mikrobiologicka vyšetřeni - Legionella spp, počty kolonii při 36°C_x000d_
_x000d_
_x000d_
</t>
  </si>
  <si>
    <t>72</t>
  </si>
  <si>
    <t>pol.015</t>
  </si>
  <si>
    <t>Odvoz a likvidace odpadu</t>
  </si>
  <si>
    <t>-544311967</t>
  </si>
  <si>
    <t>73</t>
  </si>
  <si>
    <t>pol.016</t>
  </si>
  <si>
    <t>Stavební úpravy soklu pod zásobníky TV včetně nového nátěru</t>
  </si>
  <si>
    <t>1143790043</t>
  </si>
  <si>
    <t>74</t>
  </si>
  <si>
    <t>pol.020</t>
  </si>
  <si>
    <t>Úprava SW ve stávajícím ŘS AMIT</t>
  </si>
  <si>
    <t>759318274</t>
  </si>
  <si>
    <t>75</t>
  </si>
  <si>
    <t>pol.021</t>
  </si>
  <si>
    <t>Doprava zařízení na stavbu</t>
  </si>
  <si>
    <t>-219339317</t>
  </si>
  <si>
    <t>76</t>
  </si>
  <si>
    <t>pol.022</t>
  </si>
  <si>
    <t>Stavební úpravy pro možnost stěhování zásobníků</t>
  </si>
  <si>
    <t>1044710742</t>
  </si>
  <si>
    <t>77</t>
  </si>
  <si>
    <t>pol.023</t>
  </si>
  <si>
    <t xml:space="preserve">Doplnění stávající visualizace SW DT CONTROLS PROPOLIS na nový stav zapojení systému ohřevu/předehřevu TV. </t>
  </si>
  <si>
    <t>1571064640</t>
  </si>
  <si>
    <t>78</t>
  </si>
  <si>
    <t>pol.024</t>
  </si>
  <si>
    <t>Aktualizace dispečinku SW Promotic na nový stav zapojení systému ohřevu/předehřevu TV.</t>
  </si>
  <si>
    <t>1741799080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</si>
</sst>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2024_Usti_nad_Labem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ZMĚNA KONCEPTU OHŘEVU TV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15. 2. 2024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'001 - ZMĚNA KONCEPTU OHŘE...'!J30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'001 - ZMĚNA KONCEPTU OHŘE...'!P126</f>
        <v>0</v>
      </c>
      <c r="AV95" s="125">
        <f>'001 - ZMĚNA KONCEPTU OHŘE...'!J33</f>
        <v>0</v>
      </c>
      <c r="AW95" s="125">
        <f>'001 - ZMĚNA KONCEPTU OHŘE...'!J34</f>
        <v>0</v>
      </c>
      <c r="AX95" s="125">
        <f>'001 - ZMĚNA KONCEPTU OHŘE...'!J35</f>
        <v>0</v>
      </c>
      <c r="AY95" s="125">
        <f>'001 - ZMĚNA KONCEPTU OHŘE...'!J36</f>
        <v>0</v>
      </c>
      <c r="AZ95" s="125">
        <f>'001 - ZMĚNA KONCEPTU OHŘE...'!F33</f>
        <v>0</v>
      </c>
      <c r="BA95" s="125">
        <f>'001 - ZMĚNA KONCEPTU OHŘE...'!F34</f>
        <v>0</v>
      </c>
      <c r="BB95" s="125">
        <f>'001 - ZMĚNA KONCEPTU OHŘE...'!F35</f>
        <v>0</v>
      </c>
      <c r="BC95" s="125">
        <f>'001 - ZMĚNA KONCEPTU OHŘE...'!F36</f>
        <v>0</v>
      </c>
      <c r="BD95" s="127">
        <f>'001 - ZMĚNA KONCEPTU OHŘE...'!F37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nh5ogMtjSRqEmHILTxrQnJOgyXr24mlO7H4lyTLn/SC+4GPHqOVt+2jmA+4JaP/H9y7rIbTmx8mPGiMINvr42w==" hashValue="NXyKqRo52SH4BWt8L62HuCgJcZNqE73SZoSszCQwURJ2+OuqbNZCV4if/JTiaNWge816yzgNp+a7LKCPeE+CI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 - ZMĚNA KONCEPTU OHŘ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ZMĚNA KONCEPTU OHŘEVU TV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15. 2. 2024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ROUND((SUM(BE126:BE291)),  2)</f>
        <v>0</v>
      </c>
      <c r="G33" s="35"/>
      <c r="H33" s="35"/>
      <c r="I33" s="148">
        <v>0.20999999999999999</v>
      </c>
      <c r="J33" s="147">
        <f>ROUND(((SUM(BE126:BE291))*I33),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ROUND((SUM(BF126:BF291)),  2)</f>
        <v>0</v>
      </c>
      <c r="G34" s="35"/>
      <c r="H34" s="35"/>
      <c r="I34" s="148">
        <v>0.12</v>
      </c>
      <c r="J34" s="147">
        <f>ROUND(((SUM(BF126:BF291))*I34),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ROUND((SUM(BG126:BG291)),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ROUND((SUM(BH126:BH291)),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ROUND((SUM(BI126:BI291)),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ZMĚNA KONCEPTU OHŘEVU TV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001 - ZMĚNA KONCEPTU OHŘEVU TV - Areál SKM UJEP, Jateční 1002/20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J127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J132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J145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J158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J163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J210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J218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J260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J264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102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67" t="str">
        <f>E7</f>
        <v>ZMĚNA KONCEPTU OHŘEVU TV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85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30" customHeight="1">
      <c r="A118" s="35"/>
      <c r="B118" s="36"/>
      <c r="C118" s="37"/>
      <c r="D118" s="37"/>
      <c r="E118" s="73" t="str">
        <f>E9</f>
        <v>001 - ZMĚNA KONCEPTU OHŘEVU TV - Areál SKM UJEP, Jateční 1002/20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15. 2. 2024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29" t="s">
        <v>29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31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4"/>
      <c r="B125" s="185"/>
      <c r="C125" s="186" t="s">
        <v>103</v>
      </c>
      <c r="D125" s="187" t="s">
        <v>58</v>
      </c>
      <c r="E125" s="187" t="s">
        <v>54</v>
      </c>
      <c r="F125" s="187" t="s">
        <v>55</v>
      </c>
      <c r="G125" s="187" t="s">
        <v>104</v>
      </c>
      <c r="H125" s="187" t="s">
        <v>105</v>
      </c>
      <c r="I125" s="187" t="s">
        <v>106</v>
      </c>
      <c r="J125" s="188" t="s">
        <v>89</v>
      </c>
      <c r="K125" s="189" t="s">
        <v>107</v>
      </c>
      <c r="L125" s="190"/>
      <c r="M125" s="97" t="s">
        <v>1</v>
      </c>
      <c r="N125" s="98" t="s">
        <v>37</v>
      </c>
      <c r="O125" s="98" t="s">
        <v>108</v>
      </c>
      <c r="P125" s="98" t="s">
        <v>109</v>
      </c>
      <c r="Q125" s="98" t="s">
        <v>110</v>
      </c>
      <c r="R125" s="98" t="s">
        <v>111</v>
      </c>
      <c r="S125" s="98" t="s">
        <v>112</v>
      </c>
      <c r="T125" s="99" t="s">
        <v>113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5"/>
      <c r="B126" s="36"/>
      <c r="C126" s="104" t="s">
        <v>114</v>
      </c>
      <c r="D126" s="37"/>
      <c r="E126" s="37"/>
      <c r="F126" s="37"/>
      <c r="G126" s="37"/>
      <c r="H126" s="37"/>
      <c r="I126" s="37"/>
      <c r="J126" s="191">
        <f>BK126</f>
        <v>0</v>
      </c>
      <c r="K126" s="37"/>
      <c r="L126" s="41"/>
      <c r="M126" s="100"/>
      <c r="N126" s="192"/>
      <c r="O126" s="101"/>
      <c r="P126" s="193">
        <f>P127</f>
        <v>0</v>
      </c>
      <c r="Q126" s="101"/>
      <c r="R126" s="193">
        <f>R127</f>
        <v>2.2570422307999998</v>
      </c>
      <c r="S126" s="101"/>
      <c r="T126" s="194">
        <f>T127</f>
        <v>4.3759300000000003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72</v>
      </c>
      <c r="AU126" s="14" t="s">
        <v>91</v>
      </c>
      <c r="BK126" s="195">
        <f>BK127</f>
        <v>0</v>
      </c>
    </row>
    <row r="127" s="12" customFormat="1" ht="25.92" customHeight="1">
      <c r="A127" s="12"/>
      <c r="B127" s="196"/>
      <c r="C127" s="197"/>
      <c r="D127" s="198" t="s">
        <v>72</v>
      </c>
      <c r="E127" s="199" t="s">
        <v>115</v>
      </c>
      <c r="F127" s="199" t="s">
        <v>116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P128+P132+P145+P158+P163+P210+P218+P260+P264</f>
        <v>0</v>
      </c>
      <c r="Q127" s="204"/>
      <c r="R127" s="205">
        <f>R128+R132+R145+R158+R163+R210+R218+R260+R264</f>
        <v>2.2570422307999998</v>
      </c>
      <c r="S127" s="204"/>
      <c r="T127" s="206">
        <f>T128+T132+T145+T158+T163+T210+T218+T260+T264</f>
        <v>4.3759300000000003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83</v>
      </c>
      <c r="AT127" s="208" t="s">
        <v>72</v>
      </c>
      <c r="AU127" s="208" t="s">
        <v>73</v>
      </c>
      <c r="AY127" s="207" t="s">
        <v>117</v>
      </c>
      <c r="BK127" s="209">
        <f>BK128+BK132+BK145+BK158+BK163+BK210+BK218+BK260+BK264</f>
        <v>0</v>
      </c>
    </row>
    <row r="128" s="12" customFormat="1" ht="22.8" customHeight="1">
      <c r="A128" s="12"/>
      <c r="B128" s="196"/>
      <c r="C128" s="197"/>
      <c r="D128" s="198" t="s">
        <v>72</v>
      </c>
      <c r="E128" s="210" t="s">
        <v>118</v>
      </c>
      <c r="F128" s="210" t="s">
        <v>119</v>
      </c>
      <c r="G128" s="197"/>
      <c r="H128" s="197"/>
      <c r="I128" s="200"/>
      <c r="J128" s="211">
        <f>BK128</f>
        <v>0</v>
      </c>
      <c r="K128" s="197"/>
      <c r="L128" s="202"/>
      <c r="M128" s="203"/>
      <c r="N128" s="204"/>
      <c r="O128" s="204"/>
      <c r="P128" s="205">
        <f>SUM(P129:P131)</f>
        <v>0</v>
      </c>
      <c r="Q128" s="204"/>
      <c r="R128" s="205">
        <f>SUM(R129:R131)</f>
        <v>0</v>
      </c>
      <c r="S128" s="204"/>
      <c r="T128" s="206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81</v>
      </c>
      <c r="AT128" s="208" t="s">
        <v>72</v>
      </c>
      <c r="AU128" s="208" t="s">
        <v>81</v>
      </c>
      <c r="AY128" s="207" t="s">
        <v>117</v>
      </c>
      <c r="BK128" s="209">
        <f>SUM(BK129:BK131)</f>
        <v>0</v>
      </c>
    </row>
    <row r="129" s="2" customFormat="1" ht="16.5" customHeight="1">
      <c r="A129" s="35"/>
      <c r="B129" s="36"/>
      <c r="C129" s="212" t="s">
        <v>81</v>
      </c>
      <c r="D129" s="212" t="s">
        <v>120</v>
      </c>
      <c r="E129" s="213" t="s">
        <v>121</v>
      </c>
      <c r="F129" s="214" t="s">
        <v>122</v>
      </c>
      <c r="G129" s="215" t="s">
        <v>123</v>
      </c>
      <c r="H129" s="216">
        <v>1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38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124</v>
      </c>
      <c r="AT129" s="224" t="s">
        <v>120</v>
      </c>
      <c r="AU129" s="224" t="s">
        <v>83</v>
      </c>
      <c r="AY129" s="14" t="s">
        <v>117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81</v>
      </c>
      <c r="BK129" s="225">
        <f>ROUND(I129*H129,2)</f>
        <v>0</v>
      </c>
      <c r="BL129" s="14" t="s">
        <v>124</v>
      </c>
      <c r="BM129" s="224" t="s">
        <v>125</v>
      </c>
    </row>
    <row r="130" s="2" customFormat="1">
      <c r="A130" s="35"/>
      <c r="B130" s="36"/>
      <c r="C130" s="37"/>
      <c r="D130" s="226" t="s">
        <v>126</v>
      </c>
      <c r="E130" s="37"/>
      <c r="F130" s="227" t="s">
        <v>127</v>
      </c>
      <c r="G130" s="37"/>
      <c r="H130" s="37"/>
      <c r="I130" s="228"/>
      <c r="J130" s="37"/>
      <c r="K130" s="37"/>
      <c r="L130" s="41"/>
      <c r="M130" s="229"/>
      <c r="N130" s="23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126</v>
      </c>
      <c r="AU130" s="14" t="s">
        <v>83</v>
      </c>
    </row>
    <row r="131" s="2" customFormat="1">
      <c r="A131" s="35"/>
      <c r="B131" s="36"/>
      <c r="C131" s="37"/>
      <c r="D131" s="226" t="s">
        <v>128</v>
      </c>
      <c r="E131" s="37"/>
      <c r="F131" s="231" t="s">
        <v>129</v>
      </c>
      <c r="G131" s="37"/>
      <c r="H131" s="37"/>
      <c r="I131" s="228"/>
      <c r="J131" s="37"/>
      <c r="K131" s="37"/>
      <c r="L131" s="41"/>
      <c r="M131" s="229"/>
      <c r="N131" s="23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128</v>
      </c>
      <c r="AU131" s="14" t="s">
        <v>83</v>
      </c>
    </row>
    <row r="132" s="12" customFormat="1" ht="22.8" customHeight="1">
      <c r="A132" s="12"/>
      <c r="B132" s="196"/>
      <c r="C132" s="197"/>
      <c r="D132" s="198" t="s">
        <v>72</v>
      </c>
      <c r="E132" s="210" t="s">
        <v>130</v>
      </c>
      <c r="F132" s="210" t="s">
        <v>131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SUM(P133:P144)</f>
        <v>0</v>
      </c>
      <c r="Q132" s="204"/>
      <c r="R132" s="205">
        <f>SUM(R133:R144)</f>
        <v>0.065106380000000005</v>
      </c>
      <c r="S132" s="204"/>
      <c r="T132" s="206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83</v>
      </c>
      <c r="AT132" s="208" t="s">
        <v>72</v>
      </c>
      <c r="AU132" s="208" t="s">
        <v>81</v>
      </c>
      <c r="AY132" s="207" t="s">
        <v>117</v>
      </c>
      <c r="BK132" s="209">
        <f>SUM(BK133:BK144)</f>
        <v>0</v>
      </c>
    </row>
    <row r="133" s="2" customFormat="1" ht="33" customHeight="1">
      <c r="A133" s="35"/>
      <c r="B133" s="36"/>
      <c r="C133" s="212" t="s">
        <v>83</v>
      </c>
      <c r="D133" s="212" t="s">
        <v>120</v>
      </c>
      <c r="E133" s="213" t="s">
        <v>132</v>
      </c>
      <c r="F133" s="214" t="s">
        <v>133</v>
      </c>
      <c r="G133" s="215" t="s">
        <v>134</v>
      </c>
      <c r="H133" s="216">
        <v>52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38</v>
      </c>
      <c r="O133" s="88"/>
      <c r="P133" s="222">
        <f>O133*H133</f>
        <v>0</v>
      </c>
      <c r="Q133" s="222">
        <v>0.00026694000000000002</v>
      </c>
      <c r="R133" s="222">
        <f>Q133*H133</f>
        <v>0.013880880000000002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135</v>
      </c>
      <c r="AT133" s="224" t="s">
        <v>120</v>
      </c>
      <c r="AU133" s="224" t="s">
        <v>83</v>
      </c>
      <c r="AY133" s="14" t="s">
        <v>117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81</v>
      </c>
      <c r="BK133" s="225">
        <f>ROUND(I133*H133,2)</f>
        <v>0</v>
      </c>
      <c r="BL133" s="14" t="s">
        <v>135</v>
      </c>
      <c r="BM133" s="224" t="s">
        <v>136</v>
      </c>
    </row>
    <row r="134" s="2" customFormat="1">
      <c r="A134" s="35"/>
      <c r="B134" s="36"/>
      <c r="C134" s="37"/>
      <c r="D134" s="226" t="s">
        <v>126</v>
      </c>
      <c r="E134" s="37"/>
      <c r="F134" s="227" t="s">
        <v>137</v>
      </c>
      <c r="G134" s="37"/>
      <c r="H134" s="37"/>
      <c r="I134" s="228"/>
      <c r="J134" s="37"/>
      <c r="K134" s="37"/>
      <c r="L134" s="41"/>
      <c r="M134" s="229"/>
      <c r="N134" s="23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126</v>
      </c>
      <c r="AU134" s="14" t="s">
        <v>83</v>
      </c>
    </row>
    <row r="135" s="2" customFormat="1" ht="24.15" customHeight="1">
      <c r="A135" s="35"/>
      <c r="B135" s="36"/>
      <c r="C135" s="232" t="s">
        <v>138</v>
      </c>
      <c r="D135" s="232" t="s">
        <v>139</v>
      </c>
      <c r="E135" s="233" t="s">
        <v>140</v>
      </c>
      <c r="F135" s="234" t="s">
        <v>141</v>
      </c>
      <c r="G135" s="235" t="s">
        <v>134</v>
      </c>
      <c r="H135" s="236">
        <v>24</v>
      </c>
      <c r="I135" s="237"/>
      <c r="J135" s="238">
        <f>ROUND(I135*H135,2)</f>
        <v>0</v>
      </c>
      <c r="K135" s="239"/>
      <c r="L135" s="240"/>
      <c r="M135" s="241" t="s">
        <v>1</v>
      </c>
      <c r="N135" s="242" t="s">
        <v>38</v>
      </c>
      <c r="O135" s="88"/>
      <c r="P135" s="222">
        <f>O135*H135</f>
        <v>0</v>
      </c>
      <c r="Q135" s="222">
        <v>0.00125</v>
      </c>
      <c r="R135" s="222">
        <f>Q135*H135</f>
        <v>0.029999999999999999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142</v>
      </c>
      <c r="AT135" s="224" t="s">
        <v>139</v>
      </c>
      <c r="AU135" s="224" t="s">
        <v>83</v>
      </c>
      <c r="AY135" s="14" t="s">
        <v>117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81</v>
      </c>
      <c r="BK135" s="225">
        <f>ROUND(I135*H135,2)</f>
        <v>0</v>
      </c>
      <c r="BL135" s="14" t="s">
        <v>135</v>
      </c>
      <c r="BM135" s="224" t="s">
        <v>143</v>
      </c>
    </row>
    <row r="136" s="2" customFormat="1">
      <c r="A136" s="35"/>
      <c r="B136" s="36"/>
      <c r="C136" s="37"/>
      <c r="D136" s="226" t="s">
        <v>126</v>
      </c>
      <c r="E136" s="37"/>
      <c r="F136" s="227" t="s">
        <v>141</v>
      </c>
      <c r="G136" s="37"/>
      <c r="H136" s="37"/>
      <c r="I136" s="228"/>
      <c r="J136" s="37"/>
      <c r="K136" s="37"/>
      <c r="L136" s="41"/>
      <c r="M136" s="229"/>
      <c r="N136" s="23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126</v>
      </c>
      <c r="AU136" s="14" t="s">
        <v>83</v>
      </c>
    </row>
    <row r="137" s="2" customFormat="1" ht="24.15" customHeight="1">
      <c r="A137" s="35"/>
      <c r="B137" s="36"/>
      <c r="C137" s="232" t="s">
        <v>124</v>
      </c>
      <c r="D137" s="232" t="s">
        <v>139</v>
      </c>
      <c r="E137" s="233" t="s">
        <v>144</v>
      </c>
      <c r="F137" s="234" t="s">
        <v>145</v>
      </c>
      <c r="G137" s="235" t="s">
        <v>134</v>
      </c>
      <c r="H137" s="236">
        <v>28</v>
      </c>
      <c r="I137" s="237"/>
      <c r="J137" s="238">
        <f>ROUND(I137*H137,2)</f>
        <v>0</v>
      </c>
      <c r="K137" s="239"/>
      <c r="L137" s="240"/>
      <c r="M137" s="241" t="s">
        <v>1</v>
      </c>
      <c r="N137" s="242" t="s">
        <v>38</v>
      </c>
      <c r="O137" s="88"/>
      <c r="P137" s="222">
        <f>O137*H137</f>
        <v>0</v>
      </c>
      <c r="Q137" s="222">
        <v>0.00066</v>
      </c>
      <c r="R137" s="222">
        <f>Q137*H137</f>
        <v>0.01848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142</v>
      </c>
      <c r="AT137" s="224" t="s">
        <v>139</v>
      </c>
      <c r="AU137" s="224" t="s">
        <v>83</v>
      </c>
      <c r="AY137" s="14" t="s">
        <v>117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81</v>
      </c>
      <c r="BK137" s="225">
        <f>ROUND(I137*H137,2)</f>
        <v>0</v>
      </c>
      <c r="BL137" s="14" t="s">
        <v>135</v>
      </c>
      <c r="BM137" s="224" t="s">
        <v>146</v>
      </c>
    </row>
    <row r="138" s="2" customFormat="1">
      <c r="A138" s="35"/>
      <c r="B138" s="36"/>
      <c r="C138" s="37"/>
      <c r="D138" s="226" t="s">
        <v>126</v>
      </c>
      <c r="E138" s="37"/>
      <c r="F138" s="227" t="s">
        <v>145</v>
      </c>
      <c r="G138" s="37"/>
      <c r="H138" s="37"/>
      <c r="I138" s="228"/>
      <c r="J138" s="37"/>
      <c r="K138" s="37"/>
      <c r="L138" s="41"/>
      <c r="M138" s="229"/>
      <c r="N138" s="230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126</v>
      </c>
      <c r="AU138" s="14" t="s">
        <v>83</v>
      </c>
    </row>
    <row r="139" s="2" customFormat="1" ht="37.8" customHeight="1">
      <c r="A139" s="35"/>
      <c r="B139" s="36"/>
      <c r="C139" s="212" t="s">
        <v>147</v>
      </c>
      <c r="D139" s="212" t="s">
        <v>120</v>
      </c>
      <c r="E139" s="213" t="s">
        <v>148</v>
      </c>
      <c r="F139" s="214" t="s">
        <v>149</v>
      </c>
      <c r="G139" s="215" t="s">
        <v>134</v>
      </c>
      <c r="H139" s="216">
        <v>10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38</v>
      </c>
      <c r="O139" s="88"/>
      <c r="P139" s="222">
        <f>O139*H139</f>
        <v>0</v>
      </c>
      <c r="Q139" s="222">
        <v>7.7789999999999999E-05</v>
      </c>
      <c r="R139" s="222">
        <f>Q139*H139</f>
        <v>0.00077789999999999999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135</v>
      </c>
      <c r="AT139" s="224" t="s">
        <v>120</v>
      </c>
      <c r="AU139" s="224" t="s">
        <v>83</v>
      </c>
      <c r="AY139" s="14" t="s">
        <v>117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81</v>
      </c>
      <c r="BK139" s="225">
        <f>ROUND(I139*H139,2)</f>
        <v>0</v>
      </c>
      <c r="BL139" s="14" t="s">
        <v>135</v>
      </c>
      <c r="BM139" s="224" t="s">
        <v>150</v>
      </c>
    </row>
    <row r="140" s="2" customFormat="1">
      <c r="A140" s="35"/>
      <c r="B140" s="36"/>
      <c r="C140" s="37"/>
      <c r="D140" s="226" t="s">
        <v>126</v>
      </c>
      <c r="E140" s="37"/>
      <c r="F140" s="227" t="s">
        <v>151</v>
      </c>
      <c r="G140" s="37"/>
      <c r="H140" s="37"/>
      <c r="I140" s="228"/>
      <c r="J140" s="37"/>
      <c r="K140" s="37"/>
      <c r="L140" s="41"/>
      <c r="M140" s="229"/>
      <c r="N140" s="230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126</v>
      </c>
      <c r="AU140" s="14" t="s">
        <v>83</v>
      </c>
    </row>
    <row r="141" s="2" customFormat="1" ht="37.8" customHeight="1">
      <c r="A141" s="35"/>
      <c r="B141" s="36"/>
      <c r="C141" s="212" t="s">
        <v>152</v>
      </c>
      <c r="D141" s="212" t="s">
        <v>120</v>
      </c>
      <c r="E141" s="213" t="s">
        <v>153</v>
      </c>
      <c r="F141" s="214" t="s">
        <v>154</v>
      </c>
      <c r="G141" s="215" t="s">
        <v>134</v>
      </c>
      <c r="H141" s="216">
        <v>20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38</v>
      </c>
      <c r="O141" s="88"/>
      <c r="P141" s="222">
        <f>O141*H141</f>
        <v>0</v>
      </c>
      <c r="Q141" s="222">
        <v>9.8380000000000003E-05</v>
      </c>
      <c r="R141" s="222">
        <f>Q141*H141</f>
        <v>0.0019675999999999999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135</v>
      </c>
      <c r="AT141" s="224" t="s">
        <v>120</v>
      </c>
      <c r="AU141" s="224" t="s">
        <v>83</v>
      </c>
      <c r="AY141" s="14" t="s">
        <v>117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135</v>
      </c>
      <c r="BM141" s="224" t="s">
        <v>155</v>
      </c>
    </row>
    <row r="142" s="2" customFormat="1">
      <c r="A142" s="35"/>
      <c r="B142" s="36"/>
      <c r="C142" s="37"/>
      <c r="D142" s="226" t="s">
        <v>126</v>
      </c>
      <c r="E142" s="37"/>
      <c r="F142" s="227" t="s">
        <v>156</v>
      </c>
      <c r="G142" s="37"/>
      <c r="H142" s="37"/>
      <c r="I142" s="228"/>
      <c r="J142" s="37"/>
      <c r="K142" s="37"/>
      <c r="L142" s="41"/>
      <c r="M142" s="229"/>
      <c r="N142" s="230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126</v>
      </c>
      <c r="AU142" s="14" t="s">
        <v>83</v>
      </c>
    </row>
    <row r="143" s="2" customFormat="1" ht="24.15" customHeight="1">
      <c r="A143" s="35"/>
      <c r="B143" s="36"/>
      <c r="C143" s="212" t="s">
        <v>157</v>
      </c>
      <c r="D143" s="212" t="s">
        <v>120</v>
      </c>
      <c r="E143" s="213" t="s">
        <v>158</v>
      </c>
      <c r="F143" s="214" t="s">
        <v>159</v>
      </c>
      <c r="G143" s="215" t="s">
        <v>160</v>
      </c>
      <c r="H143" s="216">
        <v>0.065000000000000002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38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135</v>
      </c>
      <c r="AT143" s="224" t="s">
        <v>120</v>
      </c>
      <c r="AU143" s="224" t="s">
        <v>83</v>
      </c>
      <c r="AY143" s="14" t="s">
        <v>117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81</v>
      </c>
      <c r="BK143" s="225">
        <f>ROUND(I143*H143,2)</f>
        <v>0</v>
      </c>
      <c r="BL143" s="14" t="s">
        <v>135</v>
      </c>
      <c r="BM143" s="224" t="s">
        <v>161</v>
      </c>
    </row>
    <row r="144" s="2" customFormat="1">
      <c r="A144" s="35"/>
      <c r="B144" s="36"/>
      <c r="C144" s="37"/>
      <c r="D144" s="226" t="s">
        <v>126</v>
      </c>
      <c r="E144" s="37"/>
      <c r="F144" s="227" t="s">
        <v>162</v>
      </c>
      <c r="G144" s="37"/>
      <c r="H144" s="37"/>
      <c r="I144" s="228"/>
      <c r="J144" s="37"/>
      <c r="K144" s="37"/>
      <c r="L144" s="41"/>
      <c r="M144" s="229"/>
      <c r="N144" s="230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126</v>
      </c>
      <c r="AU144" s="14" t="s">
        <v>83</v>
      </c>
    </row>
    <row r="145" s="12" customFormat="1" ht="22.8" customHeight="1">
      <c r="A145" s="12"/>
      <c r="B145" s="196"/>
      <c r="C145" s="197"/>
      <c r="D145" s="198" t="s">
        <v>72</v>
      </c>
      <c r="E145" s="210" t="s">
        <v>163</v>
      </c>
      <c r="F145" s="210" t="s">
        <v>164</v>
      </c>
      <c r="G145" s="197"/>
      <c r="H145" s="197"/>
      <c r="I145" s="200"/>
      <c r="J145" s="211">
        <f>BK145</f>
        <v>0</v>
      </c>
      <c r="K145" s="197"/>
      <c r="L145" s="202"/>
      <c r="M145" s="203"/>
      <c r="N145" s="204"/>
      <c r="O145" s="204"/>
      <c r="P145" s="205">
        <f>SUM(P146:P157)</f>
        <v>0</v>
      </c>
      <c r="Q145" s="204"/>
      <c r="R145" s="205">
        <f>SUM(R146:R157)</f>
        <v>0.40090251939999999</v>
      </c>
      <c r="S145" s="204"/>
      <c r="T145" s="206">
        <f>SUM(T146:T157)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7" t="s">
        <v>83</v>
      </c>
      <c r="AT145" s="208" t="s">
        <v>72</v>
      </c>
      <c r="AU145" s="208" t="s">
        <v>81</v>
      </c>
      <c r="AY145" s="207" t="s">
        <v>117</v>
      </c>
      <c r="BK145" s="209">
        <f>SUM(BK146:BK157)</f>
        <v>0</v>
      </c>
    </row>
    <row r="146" s="2" customFormat="1" ht="24.15" customHeight="1">
      <c r="A146" s="35"/>
      <c r="B146" s="36"/>
      <c r="C146" s="212" t="s">
        <v>165</v>
      </c>
      <c r="D146" s="212" t="s">
        <v>120</v>
      </c>
      <c r="E146" s="213" t="s">
        <v>166</v>
      </c>
      <c r="F146" s="214" t="s">
        <v>167</v>
      </c>
      <c r="G146" s="215" t="s">
        <v>123</v>
      </c>
      <c r="H146" s="216">
        <v>2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38</v>
      </c>
      <c r="O146" s="88"/>
      <c r="P146" s="222">
        <f>O146*H146</f>
        <v>0</v>
      </c>
      <c r="Q146" s="222">
        <v>0.1734337306</v>
      </c>
      <c r="R146" s="222">
        <f>Q146*H146</f>
        <v>0.3468674612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124</v>
      </c>
      <c r="AT146" s="224" t="s">
        <v>120</v>
      </c>
      <c r="AU146" s="224" t="s">
        <v>83</v>
      </c>
      <c r="AY146" s="14" t="s">
        <v>117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81</v>
      </c>
      <c r="BK146" s="225">
        <f>ROUND(I146*H146,2)</f>
        <v>0</v>
      </c>
      <c r="BL146" s="14" t="s">
        <v>124</v>
      </c>
      <c r="BM146" s="224" t="s">
        <v>168</v>
      </c>
    </row>
    <row r="147" s="2" customFormat="1">
      <c r="A147" s="35"/>
      <c r="B147" s="36"/>
      <c r="C147" s="37"/>
      <c r="D147" s="226" t="s">
        <v>126</v>
      </c>
      <c r="E147" s="37"/>
      <c r="F147" s="227" t="s">
        <v>169</v>
      </c>
      <c r="G147" s="37"/>
      <c r="H147" s="37"/>
      <c r="I147" s="228"/>
      <c r="J147" s="37"/>
      <c r="K147" s="37"/>
      <c r="L147" s="41"/>
      <c r="M147" s="229"/>
      <c r="N147" s="23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126</v>
      </c>
      <c r="AU147" s="14" t="s">
        <v>83</v>
      </c>
    </row>
    <row r="148" s="2" customFormat="1">
      <c r="A148" s="35"/>
      <c r="B148" s="36"/>
      <c r="C148" s="37"/>
      <c r="D148" s="226" t="s">
        <v>128</v>
      </c>
      <c r="E148" s="37"/>
      <c r="F148" s="231" t="s">
        <v>170</v>
      </c>
      <c r="G148" s="37"/>
      <c r="H148" s="37"/>
      <c r="I148" s="228"/>
      <c r="J148" s="37"/>
      <c r="K148" s="37"/>
      <c r="L148" s="41"/>
      <c r="M148" s="229"/>
      <c r="N148" s="230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128</v>
      </c>
      <c r="AU148" s="14" t="s">
        <v>83</v>
      </c>
    </row>
    <row r="149" s="2" customFormat="1" ht="33" customHeight="1">
      <c r="A149" s="35"/>
      <c r="B149" s="36"/>
      <c r="C149" s="212" t="s">
        <v>171</v>
      </c>
      <c r="D149" s="212" t="s">
        <v>120</v>
      </c>
      <c r="E149" s="213" t="s">
        <v>172</v>
      </c>
      <c r="F149" s="214" t="s">
        <v>173</v>
      </c>
      <c r="G149" s="215" t="s">
        <v>123</v>
      </c>
      <c r="H149" s="216">
        <v>1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38</v>
      </c>
      <c r="O149" s="88"/>
      <c r="P149" s="222">
        <f>O149*H149</f>
        <v>0</v>
      </c>
      <c r="Q149" s="222">
        <v>0.0059867762000000001</v>
      </c>
      <c r="R149" s="222">
        <f>Q149*H149</f>
        <v>0.0059867762000000001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124</v>
      </c>
      <c r="AT149" s="224" t="s">
        <v>120</v>
      </c>
      <c r="AU149" s="224" t="s">
        <v>83</v>
      </c>
      <c r="AY149" s="14" t="s">
        <v>117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81</v>
      </c>
      <c r="BK149" s="225">
        <f>ROUND(I149*H149,2)</f>
        <v>0</v>
      </c>
      <c r="BL149" s="14" t="s">
        <v>124</v>
      </c>
      <c r="BM149" s="224" t="s">
        <v>174</v>
      </c>
    </row>
    <row r="150" s="2" customFormat="1">
      <c r="A150" s="35"/>
      <c r="B150" s="36"/>
      <c r="C150" s="37"/>
      <c r="D150" s="226" t="s">
        <v>126</v>
      </c>
      <c r="E150" s="37"/>
      <c r="F150" s="227" t="s">
        <v>175</v>
      </c>
      <c r="G150" s="37"/>
      <c r="H150" s="37"/>
      <c r="I150" s="228"/>
      <c r="J150" s="37"/>
      <c r="K150" s="37"/>
      <c r="L150" s="41"/>
      <c r="M150" s="229"/>
      <c r="N150" s="230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126</v>
      </c>
      <c r="AU150" s="14" t="s">
        <v>83</v>
      </c>
    </row>
    <row r="151" s="2" customFormat="1">
      <c r="A151" s="35"/>
      <c r="B151" s="36"/>
      <c r="C151" s="37"/>
      <c r="D151" s="226" t="s">
        <v>128</v>
      </c>
      <c r="E151" s="37"/>
      <c r="F151" s="231" t="s">
        <v>176</v>
      </c>
      <c r="G151" s="37"/>
      <c r="H151" s="37"/>
      <c r="I151" s="228"/>
      <c r="J151" s="37"/>
      <c r="K151" s="37"/>
      <c r="L151" s="41"/>
      <c r="M151" s="229"/>
      <c r="N151" s="230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128</v>
      </c>
      <c r="AU151" s="14" t="s">
        <v>83</v>
      </c>
    </row>
    <row r="152" s="2" customFormat="1" ht="33" customHeight="1">
      <c r="A152" s="35"/>
      <c r="B152" s="36"/>
      <c r="C152" s="212" t="s">
        <v>177</v>
      </c>
      <c r="D152" s="212" t="s">
        <v>120</v>
      </c>
      <c r="E152" s="213" t="s">
        <v>178</v>
      </c>
      <c r="F152" s="214" t="s">
        <v>179</v>
      </c>
      <c r="G152" s="215" t="s">
        <v>123</v>
      </c>
      <c r="H152" s="216">
        <v>2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38</v>
      </c>
      <c r="O152" s="88"/>
      <c r="P152" s="222">
        <f>O152*H152</f>
        <v>0</v>
      </c>
      <c r="Q152" s="222">
        <v>0.024024140999999999</v>
      </c>
      <c r="R152" s="222">
        <f>Q152*H152</f>
        <v>0.048048281999999998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124</v>
      </c>
      <c r="AT152" s="224" t="s">
        <v>120</v>
      </c>
      <c r="AU152" s="224" t="s">
        <v>83</v>
      </c>
      <c r="AY152" s="14" t="s">
        <v>117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81</v>
      </c>
      <c r="BK152" s="225">
        <f>ROUND(I152*H152,2)</f>
        <v>0</v>
      </c>
      <c r="BL152" s="14" t="s">
        <v>124</v>
      </c>
      <c r="BM152" s="224" t="s">
        <v>180</v>
      </c>
    </row>
    <row r="153" s="2" customFormat="1">
      <c r="A153" s="35"/>
      <c r="B153" s="36"/>
      <c r="C153" s="37"/>
      <c r="D153" s="226" t="s">
        <v>126</v>
      </c>
      <c r="E153" s="37"/>
      <c r="F153" s="227" t="s">
        <v>181</v>
      </c>
      <c r="G153" s="37"/>
      <c r="H153" s="37"/>
      <c r="I153" s="228"/>
      <c r="J153" s="37"/>
      <c r="K153" s="37"/>
      <c r="L153" s="41"/>
      <c r="M153" s="229"/>
      <c r="N153" s="230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126</v>
      </c>
      <c r="AU153" s="14" t="s">
        <v>83</v>
      </c>
    </row>
    <row r="154" s="2" customFormat="1">
      <c r="A154" s="35"/>
      <c r="B154" s="36"/>
      <c r="C154" s="37"/>
      <c r="D154" s="226" t="s">
        <v>128</v>
      </c>
      <c r="E154" s="37"/>
      <c r="F154" s="231" t="s">
        <v>182</v>
      </c>
      <c r="G154" s="37"/>
      <c r="H154" s="37"/>
      <c r="I154" s="228"/>
      <c r="J154" s="37"/>
      <c r="K154" s="37"/>
      <c r="L154" s="41"/>
      <c r="M154" s="229"/>
      <c r="N154" s="230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128</v>
      </c>
      <c r="AU154" s="14" t="s">
        <v>83</v>
      </c>
    </row>
    <row r="155" s="2" customFormat="1" ht="24.15" customHeight="1">
      <c r="A155" s="35"/>
      <c r="B155" s="36"/>
      <c r="C155" s="212" t="s">
        <v>183</v>
      </c>
      <c r="D155" s="212" t="s">
        <v>120</v>
      </c>
      <c r="E155" s="213" t="s">
        <v>184</v>
      </c>
      <c r="F155" s="214" t="s">
        <v>185</v>
      </c>
      <c r="G155" s="215" t="s">
        <v>186</v>
      </c>
      <c r="H155" s="216">
        <v>1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38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124</v>
      </c>
      <c r="AT155" s="224" t="s">
        <v>120</v>
      </c>
      <c r="AU155" s="224" t="s">
        <v>83</v>
      </c>
      <c r="AY155" s="14" t="s">
        <v>117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81</v>
      </c>
      <c r="BK155" s="225">
        <f>ROUND(I155*H155,2)</f>
        <v>0</v>
      </c>
      <c r="BL155" s="14" t="s">
        <v>124</v>
      </c>
      <c r="BM155" s="224" t="s">
        <v>187</v>
      </c>
    </row>
    <row r="156" s="2" customFormat="1" ht="24.15" customHeight="1">
      <c r="A156" s="35"/>
      <c r="B156" s="36"/>
      <c r="C156" s="212" t="s">
        <v>8</v>
      </c>
      <c r="D156" s="212" t="s">
        <v>120</v>
      </c>
      <c r="E156" s="213" t="s">
        <v>188</v>
      </c>
      <c r="F156" s="214" t="s">
        <v>189</v>
      </c>
      <c r="G156" s="215" t="s">
        <v>160</v>
      </c>
      <c r="H156" s="216">
        <v>0.84999999999999998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38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135</v>
      </c>
      <c r="AT156" s="224" t="s">
        <v>120</v>
      </c>
      <c r="AU156" s="224" t="s">
        <v>83</v>
      </c>
      <c r="AY156" s="14" t="s">
        <v>117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81</v>
      </c>
      <c r="BK156" s="225">
        <f>ROUND(I156*H156,2)</f>
        <v>0</v>
      </c>
      <c r="BL156" s="14" t="s">
        <v>135</v>
      </c>
      <c r="BM156" s="224" t="s">
        <v>190</v>
      </c>
    </row>
    <row r="157" s="2" customFormat="1">
      <c r="A157" s="35"/>
      <c r="B157" s="36"/>
      <c r="C157" s="37"/>
      <c r="D157" s="226" t="s">
        <v>126</v>
      </c>
      <c r="E157" s="37"/>
      <c r="F157" s="227" t="s">
        <v>191</v>
      </c>
      <c r="G157" s="37"/>
      <c r="H157" s="37"/>
      <c r="I157" s="228"/>
      <c r="J157" s="37"/>
      <c r="K157" s="37"/>
      <c r="L157" s="41"/>
      <c r="M157" s="229"/>
      <c r="N157" s="230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126</v>
      </c>
      <c r="AU157" s="14" t="s">
        <v>83</v>
      </c>
    </row>
    <row r="158" s="12" customFormat="1" ht="22.8" customHeight="1">
      <c r="A158" s="12"/>
      <c r="B158" s="196"/>
      <c r="C158" s="197"/>
      <c r="D158" s="198" t="s">
        <v>72</v>
      </c>
      <c r="E158" s="210" t="s">
        <v>192</v>
      </c>
      <c r="F158" s="210" t="s">
        <v>193</v>
      </c>
      <c r="G158" s="197"/>
      <c r="H158" s="197"/>
      <c r="I158" s="200"/>
      <c r="J158" s="211">
        <f>BK158</f>
        <v>0</v>
      </c>
      <c r="K158" s="197"/>
      <c r="L158" s="202"/>
      <c r="M158" s="203"/>
      <c r="N158" s="204"/>
      <c r="O158" s="204"/>
      <c r="P158" s="205">
        <f>SUM(P159:P162)</f>
        <v>0</v>
      </c>
      <c r="Q158" s="204"/>
      <c r="R158" s="205">
        <f>SUM(R159:R162)</f>
        <v>0.033257552000000003</v>
      </c>
      <c r="S158" s="204"/>
      <c r="T158" s="206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7" t="s">
        <v>83</v>
      </c>
      <c r="AT158" s="208" t="s">
        <v>72</v>
      </c>
      <c r="AU158" s="208" t="s">
        <v>81</v>
      </c>
      <c r="AY158" s="207" t="s">
        <v>117</v>
      </c>
      <c r="BK158" s="209">
        <f>SUM(BK159:BK162)</f>
        <v>0</v>
      </c>
    </row>
    <row r="159" s="2" customFormat="1" ht="33" customHeight="1">
      <c r="A159" s="35"/>
      <c r="B159" s="36"/>
      <c r="C159" s="212" t="s">
        <v>194</v>
      </c>
      <c r="D159" s="212" t="s">
        <v>120</v>
      </c>
      <c r="E159" s="213" t="s">
        <v>195</v>
      </c>
      <c r="F159" s="214" t="s">
        <v>196</v>
      </c>
      <c r="G159" s="215" t="s">
        <v>134</v>
      </c>
      <c r="H159" s="216">
        <v>8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0.0041571940000000003</v>
      </c>
      <c r="R159" s="222">
        <f>Q159*H159</f>
        <v>0.033257552000000003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135</v>
      </c>
      <c r="AT159" s="224" t="s">
        <v>120</v>
      </c>
      <c r="AU159" s="224" t="s">
        <v>83</v>
      </c>
      <c r="AY159" s="14" t="s">
        <v>117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135</v>
      </c>
      <c r="BM159" s="224" t="s">
        <v>197</v>
      </c>
    </row>
    <row r="160" s="2" customFormat="1">
      <c r="A160" s="35"/>
      <c r="B160" s="36"/>
      <c r="C160" s="37"/>
      <c r="D160" s="226" t="s">
        <v>126</v>
      </c>
      <c r="E160" s="37"/>
      <c r="F160" s="227" t="s">
        <v>198</v>
      </c>
      <c r="G160" s="37"/>
      <c r="H160" s="37"/>
      <c r="I160" s="228"/>
      <c r="J160" s="37"/>
      <c r="K160" s="37"/>
      <c r="L160" s="41"/>
      <c r="M160" s="229"/>
      <c r="N160" s="230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126</v>
      </c>
      <c r="AU160" s="14" t="s">
        <v>83</v>
      </c>
    </row>
    <row r="161" s="2" customFormat="1" ht="24.15" customHeight="1">
      <c r="A161" s="35"/>
      <c r="B161" s="36"/>
      <c r="C161" s="212" t="s">
        <v>199</v>
      </c>
      <c r="D161" s="212" t="s">
        <v>120</v>
      </c>
      <c r="E161" s="213" t="s">
        <v>200</v>
      </c>
      <c r="F161" s="214" t="s">
        <v>201</v>
      </c>
      <c r="G161" s="215" t="s">
        <v>160</v>
      </c>
      <c r="H161" s="216">
        <v>0.033000000000000002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38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135</v>
      </c>
      <c r="AT161" s="224" t="s">
        <v>120</v>
      </c>
      <c r="AU161" s="224" t="s">
        <v>83</v>
      </c>
      <c r="AY161" s="14" t="s">
        <v>117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135</v>
      </c>
      <c r="BM161" s="224" t="s">
        <v>202</v>
      </c>
    </row>
    <row r="162" s="2" customFormat="1">
      <c r="A162" s="35"/>
      <c r="B162" s="36"/>
      <c r="C162" s="37"/>
      <c r="D162" s="226" t="s">
        <v>126</v>
      </c>
      <c r="E162" s="37"/>
      <c r="F162" s="227" t="s">
        <v>203</v>
      </c>
      <c r="G162" s="37"/>
      <c r="H162" s="37"/>
      <c r="I162" s="228"/>
      <c r="J162" s="37"/>
      <c r="K162" s="37"/>
      <c r="L162" s="41"/>
      <c r="M162" s="229"/>
      <c r="N162" s="230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126</v>
      </c>
      <c r="AU162" s="14" t="s">
        <v>83</v>
      </c>
    </row>
    <row r="163" s="12" customFormat="1" ht="22.8" customHeight="1">
      <c r="A163" s="12"/>
      <c r="B163" s="196"/>
      <c r="C163" s="197"/>
      <c r="D163" s="198" t="s">
        <v>72</v>
      </c>
      <c r="E163" s="210" t="s">
        <v>204</v>
      </c>
      <c r="F163" s="210" t="s">
        <v>205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SUM(P164:P209)</f>
        <v>0</v>
      </c>
      <c r="Q163" s="204"/>
      <c r="R163" s="205">
        <f>SUM(R164:R209)</f>
        <v>1.2813641209</v>
      </c>
      <c r="S163" s="204"/>
      <c r="T163" s="206">
        <f>SUM(T164:T209)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7" t="s">
        <v>83</v>
      </c>
      <c r="AT163" s="208" t="s">
        <v>72</v>
      </c>
      <c r="AU163" s="208" t="s">
        <v>81</v>
      </c>
      <c r="AY163" s="207" t="s">
        <v>117</v>
      </c>
      <c r="BK163" s="209">
        <f>SUM(BK164:BK209)</f>
        <v>0</v>
      </c>
    </row>
    <row r="164" s="2" customFormat="1" ht="24.15" customHeight="1">
      <c r="A164" s="35"/>
      <c r="B164" s="36"/>
      <c r="C164" s="212" t="s">
        <v>206</v>
      </c>
      <c r="D164" s="212" t="s">
        <v>120</v>
      </c>
      <c r="E164" s="213" t="s">
        <v>207</v>
      </c>
      <c r="F164" s="214" t="s">
        <v>208</v>
      </c>
      <c r="G164" s="215" t="s">
        <v>134</v>
      </c>
      <c r="H164" s="216">
        <v>4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38</v>
      </c>
      <c r="O164" s="88"/>
      <c r="P164" s="222">
        <f>O164*H164</f>
        <v>0</v>
      </c>
      <c r="Q164" s="222">
        <v>0.0036384</v>
      </c>
      <c r="R164" s="222">
        <f>Q164*H164</f>
        <v>0.0145536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135</v>
      </c>
      <c r="AT164" s="224" t="s">
        <v>120</v>
      </c>
      <c r="AU164" s="224" t="s">
        <v>83</v>
      </c>
      <c r="AY164" s="14" t="s">
        <v>117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135</v>
      </c>
      <c r="BM164" s="224" t="s">
        <v>209</v>
      </c>
    </row>
    <row r="165" s="2" customFormat="1">
      <c r="A165" s="35"/>
      <c r="B165" s="36"/>
      <c r="C165" s="37"/>
      <c r="D165" s="226" t="s">
        <v>126</v>
      </c>
      <c r="E165" s="37"/>
      <c r="F165" s="227" t="s">
        <v>210</v>
      </c>
      <c r="G165" s="37"/>
      <c r="H165" s="37"/>
      <c r="I165" s="228"/>
      <c r="J165" s="37"/>
      <c r="K165" s="37"/>
      <c r="L165" s="41"/>
      <c r="M165" s="229"/>
      <c r="N165" s="230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126</v>
      </c>
      <c r="AU165" s="14" t="s">
        <v>83</v>
      </c>
    </row>
    <row r="166" s="2" customFormat="1" ht="24.15" customHeight="1">
      <c r="A166" s="35"/>
      <c r="B166" s="36"/>
      <c r="C166" s="212" t="s">
        <v>135</v>
      </c>
      <c r="D166" s="212" t="s">
        <v>120</v>
      </c>
      <c r="E166" s="213" t="s">
        <v>211</v>
      </c>
      <c r="F166" s="214" t="s">
        <v>212</v>
      </c>
      <c r="G166" s="215" t="s">
        <v>134</v>
      </c>
      <c r="H166" s="216">
        <v>34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38</v>
      </c>
      <c r="O166" s="88"/>
      <c r="P166" s="222">
        <f>O166*H166</f>
        <v>0</v>
      </c>
      <c r="Q166" s="222">
        <v>0.0060095399999999998</v>
      </c>
      <c r="R166" s="222">
        <f>Q166*H166</f>
        <v>0.20432435999999998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135</v>
      </c>
      <c r="AT166" s="224" t="s">
        <v>120</v>
      </c>
      <c r="AU166" s="224" t="s">
        <v>83</v>
      </c>
      <c r="AY166" s="14" t="s">
        <v>117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81</v>
      </c>
      <c r="BK166" s="225">
        <f>ROUND(I166*H166,2)</f>
        <v>0</v>
      </c>
      <c r="BL166" s="14" t="s">
        <v>135</v>
      </c>
      <c r="BM166" s="224" t="s">
        <v>213</v>
      </c>
    </row>
    <row r="167" s="2" customFormat="1">
      <c r="A167" s="35"/>
      <c r="B167" s="36"/>
      <c r="C167" s="37"/>
      <c r="D167" s="226" t="s">
        <v>126</v>
      </c>
      <c r="E167" s="37"/>
      <c r="F167" s="227" t="s">
        <v>214</v>
      </c>
      <c r="G167" s="37"/>
      <c r="H167" s="37"/>
      <c r="I167" s="228"/>
      <c r="J167" s="37"/>
      <c r="K167" s="37"/>
      <c r="L167" s="41"/>
      <c r="M167" s="229"/>
      <c r="N167" s="230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126</v>
      </c>
      <c r="AU167" s="14" t="s">
        <v>83</v>
      </c>
    </row>
    <row r="168" s="2" customFormat="1" ht="24.15" customHeight="1">
      <c r="A168" s="35"/>
      <c r="B168" s="36"/>
      <c r="C168" s="212" t="s">
        <v>215</v>
      </c>
      <c r="D168" s="212" t="s">
        <v>120</v>
      </c>
      <c r="E168" s="213" t="s">
        <v>216</v>
      </c>
      <c r="F168" s="214" t="s">
        <v>217</v>
      </c>
      <c r="G168" s="215" t="s">
        <v>134</v>
      </c>
      <c r="H168" s="216">
        <v>44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38</v>
      </c>
      <c r="O168" s="88"/>
      <c r="P168" s="222">
        <f>O168*H168</f>
        <v>0</v>
      </c>
      <c r="Q168" s="222">
        <v>0.02220602</v>
      </c>
      <c r="R168" s="222">
        <f>Q168*H168</f>
        <v>0.97706488000000002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135</v>
      </c>
      <c r="AT168" s="224" t="s">
        <v>120</v>
      </c>
      <c r="AU168" s="224" t="s">
        <v>83</v>
      </c>
      <c r="AY168" s="14" t="s">
        <v>117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81</v>
      </c>
      <c r="BK168" s="225">
        <f>ROUND(I168*H168,2)</f>
        <v>0</v>
      </c>
      <c r="BL168" s="14" t="s">
        <v>135</v>
      </c>
      <c r="BM168" s="224" t="s">
        <v>218</v>
      </c>
    </row>
    <row r="169" s="2" customFormat="1">
      <c r="A169" s="35"/>
      <c r="B169" s="36"/>
      <c r="C169" s="37"/>
      <c r="D169" s="226" t="s">
        <v>126</v>
      </c>
      <c r="E169" s="37"/>
      <c r="F169" s="227" t="s">
        <v>219</v>
      </c>
      <c r="G169" s="37"/>
      <c r="H169" s="37"/>
      <c r="I169" s="228"/>
      <c r="J169" s="37"/>
      <c r="K169" s="37"/>
      <c r="L169" s="41"/>
      <c r="M169" s="229"/>
      <c r="N169" s="230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126</v>
      </c>
      <c r="AU169" s="14" t="s">
        <v>83</v>
      </c>
    </row>
    <row r="170" s="2" customFormat="1" ht="16.5" customHeight="1">
      <c r="A170" s="35"/>
      <c r="B170" s="36"/>
      <c r="C170" s="212" t="s">
        <v>220</v>
      </c>
      <c r="D170" s="212" t="s">
        <v>120</v>
      </c>
      <c r="E170" s="213" t="s">
        <v>221</v>
      </c>
      <c r="F170" s="214" t="s">
        <v>222</v>
      </c>
      <c r="G170" s="215" t="s">
        <v>134</v>
      </c>
      <c r="H170" s="216">
        <v>25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38</v>
      </c>
      <c r="O170" s="88"/>
      <c r="P170" s="222">
        <f>O170*H170</f>
        <v>0</v>
      </c>
      <c r="Q170" s="222">
        <v>0.0003838</v>
      </c>
      <c r="R170" s="222">
        <f>Q170*H170</f>
        <v>0.0095949999999999994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135</v>
      </c>
      <c r="AT170" s="224" t="s">
        <v>120</v>
      </c>
      <c r="AU170" s="224" t="s">
        <v>83</v>
      </c>
      <c r="AY170" s="14" t="s">
        <v>117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81</v>
      </c>
      <c r="BK170" s="225">
        <f>ROUND(I170*H170,2)</f>
        <v>0</v>
      </c>
      <c r="BL170" s="14" t="s">
        <v>135</v>
      </c>
      <c r="BM170" s="224" t="s">
        <v>223</v>
      </c>
    </row>
    <row r="171" s="2" customFormat="1">
      <c r="A171" s="35"/>
      <c r="B171" s="36"/>
      <c r="C171" s="37"/>
      <c r="D171" s="226" t="s">
        <v>126</v>
      </c>
      <c r="E171" s="37"/>
      <c r="F171" s="227" t="s">
        <v>224</v>
      </c>
      <c r="G171" s="37"/>
      <c r="H171" s="37"/>
      <c r="I171" s="228"/>
      <c r="J171" s="37"/>
      <c r="K171" s="37"/>
      <c r="L171" s="41"/>
      <c r="M171" s="229"/>
      <c r="N171" s="230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126</v>
      </c>
      <c r="AU171" s="14" t="s">
        <v>83</v>
      </c>
    </row>
    <row r="172" s="2" customFormat="1" ht="21.75" customHeight="1">
      <c r="A172" s="35"/>
      <c r="B172" s="36"/>
      <c r="C172" s="212" t="s">
        <v>225</v>
      </c>
      <c r="D172" s="212" t="s">
        <v>120</v>
      </c>
      <c r="E172" s="213" t="s">
        <v>226</v>
      </c>
      <c r="F172" s="214" t="s">
        <v>227</v>
      </c>
      <c r="G172" s="215" t="s">
        <v>186</v>
      </c>
      <c r="H172" s="216">
        <v>1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38</v>
      </c>
      <c r="O172" s="88"/>
      <c r="P172" s="222">
        <f>O172*H172</f>
        <v>0</v>
      </c>
      <c r="Q172" s="222">
        <v>0.00077957000000000005</v>
      </c>
      <c r="R172" s="222">
        <f>Q172*H172</f>
        <v>0.00077957000000000005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124</v>
      </c>
      <c r="AT172" s="224" t="s">
        <v>120</v>
      </c>
      <c r="AU172" s="224" t="s">
        <v>83</v>
      </c>
      <c r="AY172" s="14" t="s">
        <v>117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81</v>
      </c>
      <c r="BK172" s="225">
        <f>ROUND(I172*H172,2)</f>
        <v>0</v>
      </c>
      <c r="BL172" s="14" t="s">
        <v>124</v>
      </c>
      <c r="BM172" s="224" t="s">
        <v>228</v>
      </c>
    </row>
    <row r="173" s="2" customFormat="1">
      <c r="A173" s="35"/>
      <c r="B173" s="36"/>
      <c r="C173" s="37"/>
      <c r="D173" s="226" t="s">
        <v>126</v>
      </c>
      <c r="E173" s="37"/>
      <c r="F173" s="227" t="s">
        <v>229</v>
      </c>
      <c r="G173" s="37"/>
      <c r="H173" s="37"/>
      <c r="I173" s="228"/>
      <c r="J173" s="37"/>
      <c r="K173" s="37"/>
      <c r="L173" s="41"/>
      <c r="M173" s="229"/>
      <c r="N173" s="230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126</v>
      </c>
      <c r="AU173" s="14" t="s">
        <v>83</v>
      </c>
    </row>
    <row r="174" s="2" customFormat="1" ht="21.75" customHeight="1">
      <c r="A174" s="35"/>
      <c r="B174" s="36"/>
      <c r="C174" s="212" t="s">
        <v>230</v>
      </c>
      <c r="D174" s="212" t="s">
        <v>120</v>
      </c>
      <c r="E174" s="213" t="s">
        <v>231</v>
      </c>
      <c r="F174" s="214" t="s">
        <v>232</v>
      </c>
      <c r="G174" s="215" t="s">
        <v>186</v>
      </c>
      <c r="H174" s="216">
        <v>2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38</v>
      </c>
      <c r="O174" s="88"/>
      <c r="P174" s="222">
        <f>O174*H174</f>
        <v>0</v>
      </c>
      <c r="Q174" s="222">
        <v>0.0013595700000000001</v>
      </c>
      <c r="R174" s="222">
        <f>Q174*H174</f>
        <v>0.0027191400000000001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124</v>
      </c>
      <c r="AT174" s="224" t="s">
        <v>120</v>
      </c>
      <c r="AU174" s="224" t="s">
        <v>83</v>
      </c>
      <c r="AY174" s="14" t="s">
        <v>117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81</v>
      </c>
      <c r="BK174" s="225">
        <f>ROUND(I174*H174,2)</f>
        <v>0</v>
      </c>
      <c r="BL174" s="14" t="s">
        <v>124</v>
      </c>
      <c r="BM174" s="224" t="s">
        <v>233</v>
      </c>
    </row>
    <row r="175" s="2" customFormat="1">
      <c r="A175" s="35"/>
      <c r="B175" s="36"/>
      <c r="C175" s="37"/>
      <c r="D175" s="226" t="s">
        <v>126</v>
      </c>
      <c r="E175" s="37"/>
      <c r="F175" s="227" t="s">
        <v>234</v>
      </c>
      <c r="G175" s="37"/>
      <c r="H175" s="37"/>
      <c r="I175" s="228"/>
      <c r="J175" s="37"/>
      <c r="K175" s="37"/>
      <c r="L175" s="41"/>
      <c r="M175" s="229"/>
      <c r="N175" s="230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126</v>
      </c>
      <c r="AU175" s="14" t="s">
        <v>83</v>
      </c>
    </row>
    <row r="176" s="2" customFormat="1" ht="24.15" customHeight="1">
      <c r="A176" s="35"/>
      <c r="B176" s="36"/>
      <c r="C176" s="212" t="s">
        <v>7</v>
      </c>
      <c r="D176" s="212" t="s">
        <v>120</v>
      </c>
      <c r="E176" s="213" t="s">
        <v>235</v>
      </c>
      <c r="F176" s="214" t="s">
        <v>236</v>
      </c>
      <c r="G176" s="215" t="s">
        <v>186</v>
      </c>
      <c r="H176" s="216">
        <v>1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38</v>
      </c>
      <c r="O176" s="88"/>
      <c r="P176" s="222">
        <f>O176*H176</f>
        <v>0</v>
      </c>
      <c r="Q176" s="222">
        <v>0.00035956999999999997</v>
      </c>
      <c r="R176" s="222">
        <f>Q176*H176</f>
        <v>0.00035956999999999997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124</v>
      </c>
      <c r="AT176" s="224" t="s">
        <v>120</v>
      </c>
      <c r="AU176" s="224" t="s">
        <v>83</v>
      </c>
      <c r="AY176" s="14" t="s">
        <v>117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81</v>
      </c>
      <c r="BK176" s="225">
        <f>ROUND(I176*H176,2)</f>
        <v>0</v>
      </c>
      <c r="BL176" s="14" t="s">
        <v>124</v>
      </c>
      <c r="BM176" s="224" t="s">
        <v>237</v>
      </c>
    </row>
    <row r="177" s="2" customFormat="1">
      <c r="A177" s="35"/>
      <c r="B177" s="36"/>
      <c r="C177" s="37"/>
      <c r="D177" s="226" t="s">
        <v>126</v>
      </c>
      <c r="E177" s="37"/>
      <c r="F177" s="227" t="s">
        <v>238</v>
      </c>
      <c r="G177" s="37"/>
      <c r="H177" s="37"/>
      <c r="I177" s="228"/>
      <c r="J177" s="37"/>
      <c r="K177" s="37"/>
      <c r="L177" s="41"/>
      <c r="M177" s="229"/>
      <c r="N177" s="230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126</v>
      </c>
      <c r="AU177" s="14" t="s">
        <v>83</v>
      </c>
    </row>
    <row r="178" s="2" customFormat="1" ht="21.75" customHeight="1">
      <c r="A178" s="35"/>
      <c r="B178" s="36"/>
      <c r="C178" s="212" t="s">
        <v>239</v>
      </c>
      <c r="D178" s="212" t="s">
        <v>120</v>
      </c>
      <c r="E178" s="213" t="s">
        <v>240</v>
      </c>
      <c r="F178" s="214" t="s">
        <v>241</v>
      </c>
      <c r="G178" s="215" t="s">
        <v>186</v>
      </c>
      <c r="H178" s="216">
        <v>2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38</v>
      </c>
      <c r="O178" s="88"/>
      <c r="P178" s="222">
        <f>O178*H178</f>
        <v>0</v>
      </c>
      <c r="Q178" s="222">
        <v>0.00044468729999999997</v>
      </c>
      <c r="R178" s="222">
        <f>Q178*H178</f>
        <v>0.00088937459999999995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124</v>
      </c>
      <c r="AT178" s="224" t="s">
        <v>120</v>
      </c>
      <c r="AU178" s="224" t="s">
        <v>83</v>
      </c>
      <c r="AY178" s="14" t="s">
        <v>117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81</v>
      </c>
      <c r="BK178" s="225">
        <f>ROUND(I178*H178,2)</f>
        <v>0</v>
      </c>
      <c r="BL178" s="14" t="s">
        <v>124</v>
      </c>
      <c r="BM178" s="224" t="s">
        <v>242</v>
      </c>
    </row>
    <row r="179" s="2" customFormat="1">
      <c r="A179" s="35"/>
      <c r="B179" s="36"/>
      <c r="C179" s="37"/>
      <c r="D179" s="226" t="s">
        <v>126</v>
      </c>
      <c r="E179" s="37"/>
      <c r="F179" s="227" t="s">
        <v>243</v>
      </c>
      <c r="G179" s="37"/>
      <c r="H179" s="37"/>
      <c r="I179" s="228"/>
      <c r="J179" s="37"/>
      <c r="K179" s="37"/>
      <c r="L179" s="41"/>
      <c r="M179" s="229"/>
      <c r="N179" s="230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126</v>
      </c>
      <c r="AU179" s="14" t="s">
        <v>83</v>
      </c>
    </row>
    <row r="180" s="2" customFormat="1" ht="21.75" customHeight="1">
      <c r="A180" s="35"/>
      <c r="B180" s="36"/>
      <c r="C180" s="212" t="s">
        <v>244</v>
      </c>
      <c r="D180" s="212" t="s">
        <v>120</v>
      </c>
      <c r="E180" s="213" t="s">
        <v>245</v>
      </c>
      <c r="F180" s="214" t="s">
        <v>246</v>
      </c>
      <c r="G180" s="215" t="s">
        <v>186</v>
      </c>
      <c r="H180" s="216">
        <v>4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38</v>
      </c>
      <c r="O180" s="88"/>
      <c r="P180" s="222">
        <f>O180*H180</f>
        <v>0</v>
      </c>
      <c r="Q180" s="222">
        <v>0.00074892169999999996</v>
      </c>
      <c r="R180" s="222">
        <f>Q180*H180</f>
        <v>0.0029956867999999998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124</v>
      </c>
      <c r="AT180" s="224" t="s">
        <v>120</v>
      </c>
      <c r="AU180" s="224" t="s">
        <v>83</v>
      </c>
      <c r="AY180" s="14" t="s">
        <v>117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81</v>
      </c>
      <c r="BK180" s="225">
        <f>ROUND(I180*H180,2)</f>
        <v>0</v>
      </c>
      <c r="BL180" s="14" t="s">
        <v>124</v>
      </c>
      <c r="BM180" s="224" t="s">
        <v>247</v>
      </c>
    </row>
    <row r="181" s="2" customFormat="1">
      <c r="A181" s="35"/>
      <c r="B181" s="36"/>
      <c r="C181" s="37"/>
      <c r="D181" s="226" t="s">
        <v>126</v>
      </c>
      <c r="E181" s="37"/>
      <c r="F181" s="227" t="s">
        <v>248</v>
      </c>
      <c r="G181" s="37"/>
      <c r="H181" s="37"/>
      <c r="I181" s="228"/>
      <c r="J181" s="37"/>
      <c r="K181" s="37"/>
      <c r="L181" s="41"/>
      <c r="M181" s="229"/>
      <c r="N181" s="230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126</v>
      </c>
      <c r="AU181" s="14" t="s">
        <v>83</v>
      </c>
    </row>
    <row r="182" s="2" customFormat="1" ht="21.75" customHeight="1">
      <c r="A182" s="35"/>
      <c r="B182" s="36"/>
      <c r="C182" s="212" t="s">
        <v>249</v>
      </c>
      <c r="D182" s="212" t="s">
        <v>120</v>
      </c>
      <c r="E182" s="213" t="s">
        <v>250</v>
      </c>
      <c r="F182" s="214" t="s">
        <v>251</v>
      </c>
      <c r="G182" s="215" t="s">
        <v>186</v>
      </c>
      <c r="H182" s="216">
        <v>2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38</v>
      </c>
      <c r="O182" s="88"/>
      <c r="P182" s="222">
        <f>O182*H182</f>
        <v>0</v>
      </c>
      <c r="Q182" s="222">
        <v>0.0012804394999999999</v>
      </c>
      <c r="R182" s="222">
        <f>Q182*H182</f>
        <v>0.0025608789999999998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124</v>
      </c>
      <c r="AT182" s="224" t="s">
        <v>120</v>
      </c>
      <c r="AU182" s="224" t="s">
        <v>83</v>
      </c>
      <c r="AY182" s="14" t="s">
        <v>117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81</v>
      </c>
      <c r="BK182" s="225">
        <f>ROUND(I182*H182,2)</f>
        <v>0</v>
      </c>
      <c r="BL182" s="14" t="s">
        <v>124</v>
      </c>
      <c r="BM182" s="224" t="s">
        <v>252</v>
      </c>
    </row>
    <row r="183" s="2" customFormat="1">
      <c r="A183" s="35"/>
      <c r="B183" s="36"/>
      <c r="C183" s="37"/>
      <c r="D183" s="226" t="s">
        <v>126</v>
      </c>
      <c r="E183" s="37"/>
      <c r="F183" s="227" t="s">
        <v>253</v>
      </c>
      <c r="G183" s="37"/>
      <c r="H183" s="37"/>
      <c r="I183" s="228"/>
      <c r="J183" s="37"/>
      <c r="K183" s="37"/>
      <c r="L183" s="41"/>
      <c r="M183" s="229"/>
      <c r="N183" s="230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126</v>
      </c>
      <c r="AU183" s="14" t="s">
        <v>83</v>
      </c>
    </row>
    <row r="184" s="2" customFormat="1" ht="21.75" customHeight="1">
      <c r="A184" s="35"/>
      <c r="B184" s="36"/>
      <c r="C184" s="212" t="s">
        <v>254</v>
      </c>
      <c r="D184" s="212" t="s">
        <v>120</v>
      </c>
      <c r="E184" s="213" t="s">
        <v>255</v>
      </c>
      <c r="F184" s="214" t="s">
        <v>256</v>
      </c>
      <c r="G184" s="215" t="s">
        <v>186</v>
      </c>
      <c r="H184" s="216">
        <v>7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38</v>
      </c>
      <c r="O184" s="88"/>
      <c r="P184" s="222">
        <f>O184*H184</f>
        <v>0</v>
      </c>
      <c r="Q184" s="222">
        <v>0.0017976145000000001</v>
      </c>
      <c r="R184" s="222">
        <f>Q184*H184</f>
        <v>0.012583301500000001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124</v>
      </c>
      <c r="AT184" s="224" t="s">
        <v>120</v>
      </c>
      <c r="AU184" s="224" t="s">
        <v>83</v>
      </c>
      <c r="AY184" s="14" t="s">
        <v>117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81</v>
      </c>
      <c r="BK184" s="225">
        <f>ROUND(I184*H184,2)</f>
        <v>0</v>
      </c>
      <c r="BL184" s="14" t="s">
        <v>124</v>
      </c>
      <c r="BM184" s="224" t="s">
        <v>257</v>
      </c>
    </row>
    <row r="185" s="2" customFormat="1">
      <c r="A185" s="35"/>
      <c r="B185" s="36"/>
      <c r="C185" s="37"/>
      <c r="D185" s="226" t="s">
        <v>126</v>
      </c>
      <c r="E185" s="37"/>
      <c r="F185" s="227" t="s">
        <v>258</v>
      </c>
      <c r="G185" s="37"/>
      <c r="H185" s="37"/>
      <c r="I185" s="228"/>
      <c r="J185" s="37"/>
      <c r="K185" s="37"/>
      <c r="L185" s="41"/>
      <c r="M185" s="229"/>
      <c r="N185" s="230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126</v>
      </c>
      <c r="AU185" s="14" t="s">
        <v>83</v>
      </c>
    </row>
    <row r="186" s="2" customFormat="1" ht="16.5" customHeight="1">
      <c r="A186" s="35"/>
      <c r="B186" s="36"/>
      <c r="C186" s="212" t="s">
        <v>259</v>
      </c>
      <c r="D186" s="212" t="s">
        <v>120</v>
      </c>
      <c r="E186" s="213" t="s">
        <v>260</v>
      </c>
      <c r="F186" s="214" t="s">
        <v>261</v>
      </c>
      <c r="G186" s="215" t="s">
        <v>186</v>
      </c>
      <c r="H186" s="216">
        <v>4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38</v>
      </c>
      <c r="O186" s="88"/>
      <c r="P186" s="222">
        <f>O186*H186</f>
        <v>0</v>
      </c>
      <c r="Q186" s="222">
        <v>0.0017976145000000001</v>
      </c>
      <c r="R186" s="222">
        <f>Q186*H186</f>
        <v>0.0071904580000000003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124</v>
      </c>
      <c r="AT186" s="224" t="s">
        <v>120</v>
      </c>
      <c r="AU186" s="224" t="s">
        <v>83</v>
      </c>
      <c r="AY186" s="14" t="s">
        <v>117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81</v>
      </c>
      <c r="BK186" s="225">
        <f>ROUND(I186*H186,2)</f>
        <v>0</v>
      </c>
      <c r="BL186" s="14" t="s">
        <v>124</v>
      </c>
      <c r="BM186" s="224" t="s">
        <v>262</v>
      </c>
    </row>
    <row r="187" s="2" customFormat="1">
      <c r="A187" s="35"/>
      <c r="B187" s="36"/>
      <c r="C187" s="37"/>
      <c r="D187" s="226" t="s">
        <v>126</v>
      </c>
      <c r="E187" s="37"/>
      <c r="F187" s="227" t="s">
        <v>258</v>
      </c>
      <c r="G187" s="37"/>
      <c r="H187" s="37"/>
      <c r="I187" s="228"/>
      <c r="J187" s="37"/>
      <c r="K187" s="37"/>
      <c r="L187" s="41"/>
      <c r="M187" s="229"/>
      <c r="N187" s="230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126</v>
      </c>
      <c r="AU187" s="14" t="s">
        <v>83</v>
      </c>
    </row>
    <row r="188" s="2" customFormat="1" ht="24.15" customHeight="1">
      <c r="A188" s="35"/>
      <c r="B188" s="36"/>
      <c r="C188" s="212" t="s">
        <v>263</v>
      </c>
      <c r="D188" s="212" t="s">
        <v>120</v>
      </c>
      <c r="E188" s="213" t="s">
        <v>264</v>
      </c>
      <c r="F188" s="214" t="s">
        <v>265</v>
      </c>
      <c r="G188" s="215" t="s">
        <v>186</v>
      </c>
      <c r="H188" s="216">
        <v>3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38</v>
      </c>
      <c r="O188" s="88"/>
      <c r="P188" s="222">
        <f>O188*H188</f>
        <v>0</v>
      </c>
      <c r="Q188" s="222">
        <v>0.00021956999999999999</v>
      </c>
      <c r="R188" s="222">
        <f>Q188*H188</f>
        <v>0.00065870999999999996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124</v>
      </c>
      <c r="AT188" s="224" t="s">
        <v>120</v>
      </c>
      <c r="AU188" s="224" t="s">
        <v>83</v>
      </c>
      <c r="AY188" s="14" t="s">
        <v>117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81</v>
      </c>
      <c r="BK188" s="225">
        <f>ROUND(I188*H188,2)</f>
        <v>0</v>
      </c>
      <c r="BL188" s="14" t="s">
        <v>124</v>
      </c>
      <c r="BM188" s="224" t="s">
        <v>266</v>
      </c>
    </row>
    <row r="189" s="2" customFormat="1">
      <c r="A189" s="35"/>
      <c r="B189" s="36"/>
      <c r="C189" s="37"/>
      <c r="D189" s="226" t="s">
        <v>126</v>
      </c>
      <c r="E189" s="37"/>
      <c r="F189" s="227" t="s">
        <v>267</v>
      </c>
      <c r="G189" s="37"/>
      <c r="H189" s="37"/>
      <c r="I189" s="228"/>
      <c r="J189" s="37"/>
      <c r="K189" s="37"/>
      <c r="L189" s="41"/>
      <c r="M189" s="229"/>
      <c r="N189" s="230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126</v>
      </c>
      <c r="AU189" s="14" t="s">
        <v>83</v>
      </c>
    </row>
    <row r="190" s="2" customFormat="1" ht="24.15" customHeight="1">
      <c r="A190" s="35"/>
      <c r="B190" s="36"/>
      <c r="C190" s="212" t="s">
        <v>268</v>
      </c>
      <c r="D190" s="212" t="s">
        <v>120</v>
      </c>
      <c r="E190" s="213" t="s">
        <v>269</v>
      </c>
      <c r="F190" s="214" t="s">
        <v>270</v>
      </c>
      <c r="G190" s="215" t="s">
        <v>186</v>
      </c>
      <c r="H190" s="216">
        <v>1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38</v>
      </c>
      <c r="O190" s="88"/>
      <c r="P190" s="222">
        <f>O190*H190</f>
        <v>0</v>
      </c>
      <c r="Q190" s="222">
        <v>0.0017295699999999999</v>
      </c>
      <c r="R190" s="222">
        <f>Q190*H190</f>
        <v>0.0017295699999999999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124</v>
      </c>
      <c r="AT190" s="224" t="s">
        <v>120</v>
      </c>
      <c r="AU190" s="224" t="s">
        <v>83</v>
      </c>
      <c r="AY190" s="14" t="s">
        <v>117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81</v>
      </c>
      <c r="BK190" s="225">
        <f>ROUND(I190*H190,2)</f>
        <v>0</v>
      </c>
      <c r="BL190" s="14" t="s">
        <v>124</v>
      </c>
      <c r="BM190" s="224" t="s">
        <v>271</v>
      </c>
    </row>
    <row r="191" s="2" customFormat="1">
      <c r="A191" s="35"/>
      <c r="B191" s="36"/>
      <c r="C191" s="37"/>
      <c r="D191" s="226" t="s">
        <v>126</v>
      </c>
      <c r="E191" s="37"/>
      <c r="F191" s="227" t="s">
        <v>272</v>
      </c>
      <c r="G191" s="37"/>
      <c r="H191" s="37"/>
      <c r="I191" s="228"/>
      <c r="J191" s="37"/>
      <c r="K191" s="37"/>
      <c r="L191" s="41"/>
      <c r="M191" s="229"/>
      <c r="N191" s="230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126</v>
      </c>
      <c r="AU191" s="14" t="s">
        <v>83</v>
      </c>
    </row>
    <row r="192" s="2" customFormat="1" ht="21.75" customHeight="1">
      <c r="A192" s="35"/>
      <c r="B192" s="36"/>
      <c r="C192" s="212" t="s">
        <v>273</v>
      </c>
      <c r="D192" s="212" t="s">
        <v>120</v>
      </c>
      <c r="E192" s="213" t="s">
        <v>274</v>
      </c>
      <c r="F192" s="214" t="s">
        <v>275</v>
      </c>
      <c r="G192" s="215" t="s">
        <v>186</v>
      </c>
      <c r="H192" s="216">
        <v>4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0.00049956999999999996</v>
      </c>
      <c r="R192" s="222">
        <f>Q192*H192</f>
        <v>0.0019982799999999998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124</v>
      </c>
      <c r="AT192" s="224" t="s">
        <v>120</v>
      </c>
      <c r="AU192" s="224" t="s">
        <v>83</v>
      </c>
      <c r="AY192" s="14" t="s">
        <v>117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81</v>
      </c>
      <c r="BK192" s="225">
        <f>ROUND(I192*H192,2)</f>
        <v>0</v>
      </c>
      <c r="BL192" s="14" t="s">
        <v>124</v>
      </c>
      <c r="BM192" s="224" t="s">
        <v>276</v>
      </c>
    </row>
    <row r="193" s="2" customFormat="1">
      <c r="A193" s="35"/>
      <c r="B193" s="36"/>
      <c r="C193" s="37"/>
      <c r="D193" s="226" t="s">
        <v>126</v>
      </c>
      <c r="E193" s="37"/>
      <c r="F193" s="227" t="s">
        <v>277</v>
      </c>
      <c r="G193" s="37"/>
      <c r="H193" s="37"/>
      <c r="I193" s="228"/>
      <c r="J193" s="37"/>
      <c r="K193" s="37"/>
      <c r="L193" s="41"/>
      <c r="M193" s="229"/>
      <c r="N193" s="230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126</v>
      </c>
      <c r="AU193" s="14" t="s">
        <v>83</v>
      </c>
    </row>
    <row r="194" s="2" customFormat="1" ht="24.15" customHeight="1">
      <c r="A194" s="35"/>
      <c r="B194" s="36"/>
      <c r="C194" s="212" t="s">
        <v>278</v>
      </c>
      <c r="D194" s="212" t="s">
        <v>120</v>
      </c>
      <c r="E194" s="213" t="s">
        <v>279</v>
      </c>
      <c r="F194" s="214" t="s">
        <v>280</v>
      </c>
      <c r="G194" s="215" t="s">
        <v>186</v>
      </c>
      <c r="H194" s="216">
        <v>4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38</v>
      </c>
      <c r="O194" s="88"/>
      <c r="P194" s="222">
        <f>O194*H194</f>
        <v>0</v>
      </c>
      <c r="Q194" s="222">
        <v>0.00069957000000000005</v>
      </c>
      <c r="R194" s="222">
        <f>Q194*H194</f>
        <v>0.0027982800000000002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124</v>
      </c>
      <c r="AT194" s="224" t="s">
        <v>120</v>
      </c>
      <c r="AU194" s="224" t="s">
        <v>83</v>
      </c>
      <c r="AY194" s="14" t="s">
        <v>117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81</v>
      </c>
      <c r="BK194" s="225">
        <f>ROUND(I194*H194,2)</f>
        <v>0</v>
      </c>
      <c r="BL194" s="14" t="s">
        <v>124</v>
      </c>
      <c r="BM194" s="224" t="s">
        <v>281</v>
      </c>
    </row>
    <row r="195" s="2" customFormat="1">
      <c r="A195" s="35"/>
      <c r="B195" s="36"/>
      <c r="C195" s="37"/>
      <c r="D195" s="226" t="s">
        <v>126</v>
      </c>
      <c r="E195" s="37"/>
      <c r="F195" s="227" t="s">
        <v>282</v>
      </c>
      <c r="G195" s="37"/>
      <c r="H195" s="37"/>
      <c r="I195" s="228"/>
      <c r="J195" s="37"/>
      <c r="K195" s="37"/>
      <c r="L195" s="41"/>
      <c r="M195" s="229"/>
      <c r="N195" s="230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126</v>
      </c>
      <c r="AU195" s="14" t="s">
        <v>83</v>
      </c>
    </row>
    <row r="196" s="2" customFormat="1" ht="24.15" customHeight="1">
      <c r="A196" s="35"/>
      <c r="B196" s="36"/>
      <c r="C196" s="212" t="s">
        <v>283</v>
      </c>
      <c r="D196" s="212" t="s">
        <v>120</v>
      </c>
      <c r="E196" s="213" t="s">
        <v>284</v>
      </c>
      <c r="F196" s="214" t="s">
        <v>285</v>
      </c>
      <c r="G196" s="215" t="s">
        <v>186</v>
      </c>
      <c r="H196" s="216">
        <v>2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38</v>
      </c>
      <c r="O196" s="88"/>
      <c r="P196" s="222">
        <f>O196*H196</f>
        <v>0</v>
      </c>
      <c r="Q196" s="222">
        <v>0.0010695699999999999</v>
      </c>
      <c r="R196" s="222">
        <f>Q196*H196</f>
        <v>0.0021391399999999999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124</v>
      </c>
      <c r="AT196" s="224" t="s">
        <v>120</v>
      </c>
      <c r="AU196" s="224" t="s">
        <v>83</v>
      </c>
      <c r="AY196" s="14" t="s">
        <v>117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81</v>
      </c>
      <c r="BK196" s="225">
        <f>ROUND(I196*H196,2)</f>
        <v>0</v>
      </c>
      <c r="BL196" s="14" t="s">
        <v>124</v>
      </c>
      <c r="BM196" s="224" t="s">
        <v>286</v>
      </c>
    </row>
    <row r="197" s="2" customFormat="1">
      <c r="A197" s="35"/>
      <c r="B197" s="36"/>
      <c r="C197" s="37"/>
      <c r="D197" s="226" t="s">
        <v>126</v>
      </c>
      <c r="E197" s="37"/>
      <c r="F197" s="227" t="s">
        <v>287</v>
      </c>
      <c r="G197" s="37"/>
      <c r="H197" s="37"/>
      <c r="I197" s="228"/>
      <c r="J197" s="37"/>
      <c r="K197" s="37"/>
      <c r="L197" s="41"/>
      <c r="M197" s="229"/>
      <c r="N197" s="230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126</v>
      </c>
      <c r="AU197" s="14" t="s">
        <v>83</v>
      </c>
    </row>
    <row r="198" s="2" customFormat="1" ht="21.75" customHeight="1">
      <c r="A198" s="35"/>
      <c r="B198" s="36"/>
      <c r="C198" s="212" t="s">
        <v>142</v>
      </c>
      <c r="D198" s="212" t="s">
        <v>120</v>
      </c>
      <c r="E198" s="213" t="s">
        <v>288</v>
      </c>
      <c r="F198" s="214" t="s">
        <v>289</v>
      </c>
      <c r="G198" s="215" t="s">
        <v>186</v>
      </c>
      <c r="H198" s="216">
        <v>5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0.00167957</v>
      </c>
      <c r="R198" s="222">
        <f>Q198*H198</f>
        <v>0.0083978500000000001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124</v>
      </c>
      <c r="AT198" s="224" t="s">
        <v>120</v>
      </c>
      <c r="AU198" s="224" t="s">
        <v>83</v>
      </c>
      <c r="AY198" s="14" t="s">
        <v>117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81</v>
      </c>
      <c r="BK198" s="225">
        <f>ROUND(I198*H198,2)</f>
        <v>0</v>
      </c>
      <c r="BL198" s="14" t="s">
        <v>124</v>
      </c>
      <c r="BM198" s="224" t="s">
        <v>290</v>
      </c>
    </row>
    <row r="199" s="2" customFormat="1">
      <c r="A199" s="35"/>
      <c r="B199" s="36"/>
      <c r="C199" s="37"/>
      <c r="D199" s="226" t="s">
        <v>126</v>
      </c>
      <c r="E199" s="37"/>
      <c r="F199" s="227" t="s">
        <v>291</v>
      </c>
      <c r="G199" s="37"/>
      <c r="H199" s="37"/>
      <c r="I199" s="228"/>
      <c r="J199" s="37"/>
      <c r="K199" s="37"/>
      <c r="L199" s="41"/>
      <c r="M199" s="229"/>
      <c r="N199" s="230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126</v>
      </c>
      <c r="AU199" s="14" t="s">
        <v>83</v>
      </c>
    </row>
    <row r="200" s="2" customFormat="1" ht="24.15" customHeight="1">
      <c r="A200" s="35"/>
      <c r="B200" s="36"/>
      <c r="C200" s="212" t="s">
        <v>292</v>
      </c>
      <c r="D200" s="212" t="s">
        <v>120</v>
      </c>
      <c r="E200" s="213" t="s">
        <v>293</v>
      </c>
      <c r="F200" s="214" t="s">
        <v>294</v>
      </c>
      <c r="G200" s="215" t="s">
        <v>186</v>
      </c>
      <c r="H200" s="216">
        <v>7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38</v>
      </c>
      <c r="O200" s="88"/>
      <c r="P200" s="222">
        <f>O200*H200</f>
        <v>0</v>
      </c>
      <c r="Q200" s="222">
        <v>0.00314957</v>
      </c>
      <c r="R200" s="222">
        <f>Q200*H200</f>
        <v>0.022046989999999999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124</v>
      </c>
      <c r="AT200" s="224" t="s">
        <v>120</v>
      </c>
      <c r="AU200" s="224" t="s">
        <v>83</v>
      </c>
      <c r="AY200" s="14" t="s">
        <v>117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81</v>
      </c>
      <c r="BK200" s="225">
        <f>ROUND(I200*H200,2)</f>
        <v>0</v>
      </c>
      <c r="BL200" s="14" t="s">
        <v>124</v>
      </c>
      <c r="BM200" s="224" t="s">
        <v>295</v>
      </c>
    </row>
    <row r="201" s="2" customFormat="1">
      <c r="A201" s="35"/>
      <c r="B201" s="36"/>
      <c r="C201" s="37"/>
      <c r="D201" s="226" t="s">
        <v>126</v>
      </c>
      <c r="E201" s="37"/>
      <c r="F201" s="227" t="s">
        <v>296</v>
      </c>
      <c r="G201" s="37"/>
      <c r="H201" s="37"/>
      <c r="I201" s="228"/>
      <c r="J201" s="37"/>
      <c r="K201" s="37"/>
      <c r="L201" s="41"/>
      <c r="M201" s="229"/>
      <c r="N201" s="230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126</v>
      </c>
      <c r="AU201" s="14" t="s">
        <v>83</v>
      </c>
    </row>
    <row r="202" s="2" customFormat="1" ht="21.75" customHeight="1">
      <c r="A202" s="35"/>
      <c r="B202" s="36"/>
      <c r="C202" s="212" t="s">
        <v>297</v>
      </c>
      <c r="D202" s="212" t="s">
        <v>120</v>
      </c>
      <c r="E202" s="213" t="s">
        <v>298</v>
      </c>
      <c r="F202" s="214" t="s">
        <v>299</v>
      </c>
      <c r="G202" s="215" t="s">
        <v>134</v>
      </c>
      <c r="H202" s="216">
        <v>38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38</v>
      </c>
      <c r="O202" s="88"/>
      <c r="P202" s="222">
        <f>O202*H202</f>
        <v>0</v>
      </c>
      <c r="Q202" s="222">
        <v>1.0000000000000001E-05</v>
      </c>
      <c r="R202" s="222">
        <f>Q202*H202</f>
        <v>0.00038000000000000002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135</v>
      </c>
      <c r="AT202" s="224" t="s">
        <v>120</v>
      </c>
      <c r="AU202" s="224" t="s">
        <v>83</v>
      </c>
      <c r="AY202" s="14" t="s">
        <v>117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81</v>
      </c>
      <c r="BK202" s="225">
        <f>ROUND(I202*H202,2)</f>
        <v>0</v>
      </c>
      <c r="BL202" s="14" t="s">
        <v>135</v>
      </c>
      <c r="BM202" s="224" t="s">
        <v>300</v>
      </c>
    </row>
    <row r="203" s="2" customFormat="1">
      <c r="A203" s="35"/>
      <c r="B203" s="36"/>
      <c r="C203" s="37"/>
      <c r="D203" s="226" t="s">
        <v>126</v>
      </c>
      <c r="E203" s="37"/>
      <c r="F203" s="227" t="s">
        <v>301</v>
      </c>
      <c r="G203" s="37"/>
      <c r="H203" s="37"/>
      <c r="I203" s="228"/>
      <c r="J203" s="37"/>
      <c r="K203" s="37"/>
      <c r="L203" s="41"/>
      <c r="M203" s="229"/>
      <c r="N203" s="230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126</v>
      </c>
      <c r="AU203" s="14" t="s">
        <v>83</v>
      </c>
    </row>
    <row r="204" s="2" customFormat="1" ht="24.15" customHeight="1">
      <c r="A204" s="35"/>
      <c r="B204" s="36"/>
      <c r="C204" s="212" t="s">
        <v>302</v>
      </c>
      <c r="D204" s="212" t="s">
        <v>120</v>
      </c>
      <c r="E204" s="213" t="s">
        <v>303</v>
      </c>
      <c r="F204" s="214" t="s">
        <v>304</v>
      </c>
      <c r="G204" s="215" t="s">
        <v>134</v>
      </c>
      <c r="H204" s="216">
        <v>44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38</v>
      </c>
      <c r="O204" s="88"/>
      <c r="P204" s="222">
        <f>O204*H204</f>
        <v>0</v>
      </c>
      <c r="Q204" s="222">
        <v>1.0000000000000001E-05</v>
      </c>
      <c r="R204" s="222">
        <f>Q204*H204</f>
        <v>0.00044000000000000002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135</v>
      </c>
      <c r="AT204" s="224" t="s">
        <v>120</v>
      </c>
      <c r="AU204" s="224" t="s">
        <v>83</v>
      </c>
      <c r="AY204" s="14" t="s">
        <v>117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81</v>
      </c>
      <c r="BK204" s="225">
        <f>ROUND(I204*H204,2)</f>
        <v>0</v>
      </c>
      <c r="BL204" s="14" t="s">
        <v>135</v>
      </c>
      <c r="BM204" s="224" t="s">
        <v>305</v>
      </c>
    </row>
    <row r="205" s="2" customFormat="1">
      <c r="A205" s="35"/>
      <c r="B205" s="36"/>
      <c r="C205" s="37"/>
      <c r="D205" s="226" t="s">
        <v>126</v>
      </c>
      <c r="E205" s="37"/>
      <c r="F205" s="227" t="s">
        <v>306</v>
      </c>
      <c r="G205" s="37"/>
      <c r="H205" s="37"/>
      <c r="I205" s="228"/>
      <c r="J205" s="37"/>
      <c r="K205" s="37"/>
      <c r="L205" s="41"/>
      <c r="M205" s="229"/>
      <c r="N205" s="230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126</v>
      </c>
      <c r="AU205" s="14" t="s">
        <v>83</v>
      </c>
    </row>
    <row r="206" s="2" customFormat="1" ht="24.15" customHeight="1">
      <c r="A206" s="35"/>
      <c r="B206" s="36"/>
      <c r="C206" s="212" t="s">
        <v>307</v>
      </c>
      <c r="D206" s="212" t="s">
        <v>120</v>
      </c>
      <c r="E206" s="213" t="s">
        <v>308</v>
      </c>
      <c r="F206" s="214" t="s">
        <v>309</v>
      </c>
      <c r="G206" s="215" t="s">
        <v>134</v>
      </c>
      <c r="H206" s="216">
        <v>82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38</v>
      </c>
      <c r="O206" s="88"/>
      <c r="P206" s="222">
        <f>O206*H206</f>
        <v>0</v>
      </c>
      <c r="Q206" s="222">
        <v>6.2920499999999995E-05</v>
      </c>
      <c r="R206" s="222">
        <f>Q206*H206</f>
        <v>0.0051594809999999996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135</v>
      </c>
      <c r="AT206" s="224" t="s">
        <v>120</v>
      </c>
      <c r="AU206" s="224" t="s">
        <v>83</v>
      </c>
      <c r="AY206" s="14" t="s">
        <v>117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81</v>
      </c>
      <c r="BK206" s="225">
        <f>ROUND(I206*H206,2)</f>
        <v>0</v>
      </c>
      <c r="BL206" s="14" t="s">
        <v>135</v>
      </c>
      <c r="BM206" s="224" t="s">
        <v>310</v>
      </c>
    </row>
    <row r="207" s="2" customFormat="1">
      <c r="A207" s="35"/>
      <c r="B207" s="36"/>
      <c r="C207" s="37"/>
      <c r="D207" s="226" t="s">
        <v>126</v>
      </c>
      <c r="E207" s="37"/>
      <c r="F207" s="227" t="s">
        <v>311</v>
      </c>
      <c r="G207" s="37"/>
      <c r="H207" s="37"/>
      <c r="I207" s="228"/>
      <c r="J207" s="37"/>
      <c r="K207" s="37"/>
      <c r="L207" s="41"/>
      <c r="M207" s="229"/>
      <c r="N207" s="230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126</v>
      </c>
      <c r="AU207" s="14" t="s">
        <v>83</v>
      </c>
    </row>
    <row r="208" s="2" customFormat="1" ht="24.15" customHeight="1">
      <c r="A208" s="35"/>
      <c r="B208" s="36"/>
      <c r="C208" s="212" t="s">
        <v>312</v>
      </c>
      <c r="D208" s="212" t="s">
        <v>120</v>
      </c>
      <c r="E208" s="213" t="s">
        <v>313</v>
      </c>
      <c r="F208" s="214" t="s">
        <v>314</v>
      </c>
      <c r="G208" s="215" t="s">
        <v>160</v>
      </c>
      <c r="H208" s="216">
        <v>1.212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38</v>
      </c>
      <c r="O208" s="88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135</v>
      </c>
      <c r="AT208" s="224" t="s">
        <v>120</v>
      </c>
      <c r="AU208" s="224" t="s">
        <v>83</v>
      </c>
      <c r="AY208" s="14" t="s">
        <v>117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81</v>
      </c>
      <c r="BK208" s="225">
        <f>ROUND(I208*H208,2)</f>
        <v>0</v>
      </c>
      <c r="BL208" s="14" t="s">
        <v>135</v>
      </c>
      <c r="BM208" s="224" t="s">
        <v>315</v>
      </c>
    </row>
    <row r="209" s="2" customFormat="1">
      <c r="A209" s="35"/>
      <c r="B209" s="36"/>
      <c r="C209" s="37"/>
      <c r="D209" s="226" t="s">
        <v>126</v>
      </c>
      <c r="E209" s="37"/>
      <c r="F209" s="227" t="s">
        <v>316</v>
      </c>
      <c r="G209" s="37"/>
      <c r="H209" s="37"/>
      <c r="I209" s="228"/>
      <c r="J209" s="37"/>
      <c r="K209" s="37"/>
      <c r="L209" s="41"/>
      <c r="M209" s="229"/>
      <c r="N209" s="230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126</v>
      </c>
      <c r="AU209" s="14" t="s">
        <v>83</v>
      </c>
    </row>
    <row r="210" s="12" customFormat="1" ht="22.8" customHeight="1">
      <c r="A210" s="12"/>
      <c r="B210" s="196"/>
      <c r="C210" s="197"/>
      <c r="D210" s="198" t="s">
        <v>72</v>
      </c>
      <c r="E210" s="210" t="s">
        <v>317</v>
      </c>
      <c r="F210" s="210" t="s">
        <v>318</v>
      </c>
      <c r="G210" s="197"/>
      <c r="H210" s="197"/>
      <c r="I210" s="200"/>
      <c r="J210" s="211">
        <f>BK210</f>
        <v>0</v>
      </c>
      <c r="K210" s="197"/>
      <c r="L210" s="202"/>
      <c r="M210" s="203"/>
      <c r="N210" s="204"/>
      <c r="O210" s="204"/>
      <c r="P210" s="205">
        <f>SUM(P211:P217)</f>
        <v>0</v>
      </c>
      <c r="Q210" s="204"/>
      <c r="R210" s="205">
        <f>SUM(R211:R217)</f>
        <v>0.0029351400000000001</v>
      </c>
      <c r="S210" s="204"/>
      <c r="T210" s="206">
        <f>SUM(T211:T217)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7" t="s">
        <v>83</v>
      </c>
      <c r="AT210" s="208" t="s">
        <v>72</v>
      </c>
      <c r="AU210" s="208" t="s">
        <v>81</v>
      </c>
      <c r="AY210" s="207" t="s">
        <v>117</v>
      </c>
      <c r="BK210" s="209">
        <f>SUM(BK211:BK217)</f>
        <v>0</v>
      </c>
    </row>
    <row r="211" s="2" customFormat="1" ht="24.15" customHeight="1">
      <c r="A211" s="35"/>
      <c r="B211" s="36"/>
      <c r="C211" s="212" t="s">
        <v>319</v>
      </c>
      <c r="D211" s="212" t="s">
        <v>120</v>
      </c>
      <c r="E211" s="213" t="s">
        <v>320</v>
      </c>
      <c r="F211" s="214" t="s">
        <v>321</v>
      </c>
      <c r="G211" s="215" t="s">
        <v>186</v>
      </c>
      <c r="H211" s="216">
        <v>2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38</v>
      </c>
      <c r="O211" s="88"/>
      <c r="P211" s="222">
        <f>O211*H211</f>
        <v>0</v>
      </c>
      <c r="Q211" s="222">
        <v>0.0014675700000000001</v>
      </c>
      <c r="R211" s="222">
        <f>Q211*H211</f>
        <v>0.0029351400000000001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124</v>
      </c>
      <c r="AT211" s="224" t="s">
        <v>120</v>
      </c>
      <c r="AU211" s="224" t="s">
        <v>83</v>
      </c>
      <c r="AY211" s="14" t="s">
        <v>117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81</v>
      </c>
      <c r="BK211" s="225">
        <f>ROUND(I211*H211,2)</f>
        <v>0</v>
      </c>
      <c r="BL211" s="14" t="s">
        <v>124</v>
      </c>
      <c r="BM211" s="224" t="s">
        <v>322</v>
      </c>
    </row>
    <row r="212" s="2" customFormat="1">
      <c r="A212" s="35"/>
      <c r="B212" s="36"/>
      <c r="C212" s="37"/>
      <c r="D212" s="226" t="s">
        <v>126</v>
      </c>
      <c r="E212" s="37"/>
      <c r="F212" s="227" t="s">
        <v>323</v>
      </c>
      <c r="G212" s="37"/>
      <c r="H212" s="37"/>
      <c r="I212" s="228"/>
      <c r="J212" s="37"/>
      <c r="K212" s="37"/>
      <c r="L212" s="41"/>
      <c r="M212" s="229"/>
      <c r="N212" s="230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126</v>
      </c>
      <c r="AU212" s="14" t="s">
        <v>83</v>
      </c>
    </row>
    <row r="213" s="2" customFormat="1" ht="16.5" customHeight="1">
      <c r="A213" s="35"/>
      <c r="B213" s="36"/>
      <c r="C213" s="212" t="s">
        <v>324</v>
      </c>
      <c r="D213" s="212" t="s">
        <v>120</v>
      </c>
      <c r="E213" s="213" t="s">
        <v>325</v>
      </c>
      <c r="F213" s="214" t="s">
        <v>326</v>
      </c>
      <c r="G213" s="215" t="s">
        <v>186</v>
      </c>
      <c r="H213" s="216">
        <v>1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38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124</v>
      </c>
      <c r="AT213" s="224" t="s">
        <v>120</v>
      </c>
      <c r="AU213" s="224" t="s">
        <v>83</v>
      </c>
      <c r="AY213" s="14" t="s">
        <v>117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81</v>
      </c>
      <c r="BK213" s="225">
        <f>ROUND(I213*H213,2)</f>
        <v>0</v>
      </c>
      <c r="BL213" s="14" t="s">
        <v>124</v>
      </c>
      <c r="BM213" s="224" t="s">
        <v>327</v>
      </c>
    </row>
    <row r="214" s="2" customFormat="1" ht="24.15" customHeight="1">
      <c r="A214" s="35"/>
      <c r="B214" s="36"/>
      <c r="C214" s="212" t="s">
        <v>328</v>
      </c>
      <c r="D214" s="212" t="s">
        <v>120</v>
      </c>
      <c r="E214" s="213" t="s">
        <v>329</v>
      </c>
      <c r="F214" s="214" t="s">
        <v>330</v>
      </c>
      <c r="G214" s="215" t="s">
        <v>186</v>
      </c>
      <c r="H214" s="216">
        <v>1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38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124</v>
      </c>
      <c r="AT214" s="224" t="s">
        <v>120</v>
      </c>
      <c r="AU214" s="224" t="s">
        <v>83</v>
      </c>
      <c r="AY214" s="14" t="s">
        <v>117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81</v>
      </c>
      <c r="BK214" s="225">
        <f>ROUND(I214*H214,2)</f>
        <v>0</v>
      </c>
      <c r="BL214" s="14" t="s">
        <v>124</v>
      </c>
      <c r="BM214" s="224" t="s">
        <v>331</v>
      </c>
    </row>
    <row r="215" s="2" customFormat="1" ht="16.5" customHeight="1">
      <c r="A215" s="35"/>
      <c r="B215" s="36"/>
      <c r="C215" s="212" t="s">
        <v>332</v>
      </c>
      <c r="D215" s="212" t="s">
        <v>120</v>
      </c>
      <c r="E215" s="213" t="s">
        <v>333</v>
      </c>
      <c r="F215" s="214" t="s">
        <v>334</v>
      </c>
      <c r="G215" s="215" t="s">
        <v>186</v>
      </c>
      <c r="H215" s="216">
        <v>2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38</v>
      </c>
      <c r="O215" s="88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124</v>
      </c>
      <c r="AT215" s="224" t="s">
        <v>120</v>
      </c>
      <c r="AU215" s="224" t="s">
        <v>83</v>
      </c>
      <c r="AY215" s="14" t="s">
        <v>117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81</v>
      </c>
      <c r="BK215" s="225">
        <f>ROUND(I215*H215,2)</f>
        <v>0</v>
      </c>
      <c r="BL215" s="14" t="s">
        <v>124</v>
      </c>
      <c r="BM215" s="224" t="s">
        <v>335</v>
      </c>
    </row>
    <row r="216" s="2" customFormat="1" ht="21.75" customHeight="1">
      <c r="A216" s="35"/>
      <c r="B216" s="36"/>
      <c r="C216" s="212" t="s">
        <v>336</v>
      </c>
      <c r="D216" s="212" t="s">
        <v>120</v>
      </c>
      <c r="E216" s="213" t="s">
        <v>337</v>
      </c>
      <c r="F216" s="214" t="s">
        <v>338</v>
      </c>
      <c r="G216" s="215" t="s">
        <v>160</v>
      </c>
      <c r="H216" s="216">
        <v>0.0040000000000000001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38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135</v>
      </c>
      <c r="AT216" s="224" t="s">
        <v>120</v>
      </c>
      <c r="AU216" s="224" t="s">
        <v>83</v>
      </c>
      <c r="AY216" s="14" t="s">
        <v>117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81</v>
      </c>
      <c r="BK216" s="225">
        <f>ROUND(I216*H216,2)</f>
        <v>0</v>
      </c>
      <c r="BL216" s="14" t="s">
        <v>135</v>
      </c>
      <c r="BM216" s="224" t="s">
        <v>339</v>
      </c>
    </row>
    <row r="217" s="2" customFormat="1">
      <c r="A217" s="35"/>
      <c r="B217" s="36"/>
      <c r="C217" s="37"/>
      <c r="D217" s="226" t="s">
        <v>126</v>
      </c>
      <c r="E217" s="37"/>
      <c r="F217" s="227" t="s">
        <v>340</v>
      </c>
      <c r="G217" s="37"/>
      <c r="H217" s="37"/>
      <c r="I217" s="228"/>
      <c r="J217" s="37"/>
      <c r="K217" s="37"/>
      <c r="L217" s="41"/>
      <c r="M217" s="229"/>
      <c r="N217" s="230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126</v>
      </c>
      <c r="AU217" s="14" t="s">
        <v>83</v>
      </c>
    </row>
    <row r="218" s="12" customFormat="1" ht="22.8" customHeight="1">
      <c r="A218" s="12"/>
      <c r="B218" s="196"/>
      <c r="C218" s="197"/>
      <c r="D218" s="198" t="s">
        <v>72</v>
      </c>
      <c r="E218" s="210" t="s">
        <v>341</v>
      </c>
      <c r="F218" s="210" t="s">
        <v>342</v>
      </c>
      <c r="G218" s="197"/>
      <c r="H218" s="197"/>
      <c r="I218" s="200"/>
      <c r="J218" s="211">
        <f>BK218</f>
        <v>0</v>
      </c>
      <c r="K218" s="197"/>
      <c r="L218" s="202"/>
      <c r="M218" s="203"/>
      <c r="N218" s="204"/>
      <c r="O218" s="204"/>
      <c r="P218" s="205">
        <f>SUM(P219:P259)</f>
        <v>0</v>
      </c>
      <c r="Q218" s="204"/>
      <c r="R218" s="205">
        <f>SUM(R219:R259)</f>
        <v>0.0242765185</v>
      </c>
      <c r="S218" s="204"/>
      <c r="T218" s="206">
        <f>SUM(T219:T259)</f>
        <v>4.3759300000000003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7" t="s">
        <v>81</v>
      </c>
      <c r="AT218" s="208" t="s">
        <v>72</v>
      </c>
      <c r="AU218" s="208" t="s">
        <v>81</v>
      </c>
      <c r="AY218" s="207" t="s">
        <v>117</v>
      </c>
      <c r="BK218" s="209">
        <f>SUM(BK219:BK259)</f>
        <v>0</v>
      </c>
    </row>
    <row r="219" s="2" customFormat="1" ht="21.75" customHeight="1">
      <c r="A219" s="35"/>
      <c r="B219" s="36"/>
      <c r="C219" s="212" t="s">
        <v>343</v>
      </c>
      <c r="D219" s="212" t="s">
        <v>120</v>
      </c>
      <c r="E219" s="213" t="s">
        <v>344</v>
      </c>
      <c r="F219" s="214" t="s">
        <v>345</v>
      </c>
      <c r="G219" s="215" t="s">
        <v>346</v>
      </c>
      <c r="H219" s="216">
        <v>24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38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0.0080000000000000002</v>
      </c>
      <c r="T219" s="223">
        <f>S219*H219</f>
        <v>0.192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135</v>
      </c>
      <c r="AT219" s="224" t="s">
        <v>120</v>
      </c>
      <c r="AU219" s="224" t="s">
        <v>83</v>
      </c>
      <c r="AY219" s="14" t="s">
        <v>117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81</v>
      </c>
      <c r="BK219" s="225">
        <f>ROUND(I219*H219,2)</f>
        <v>0</v>
      </c>
      <c r="BL219" s="14" t="s">
        <v>135</v>
      </c>
      <c r="BM219" s="224" t="s">
        <v>347</v>
      </c>
    </row>
    <row r="220" s="2" customFormat="1">
      <c r="A220" s="35"/>
      <c r="B220" s="36"/>
      <c r="C220" s="37"/>
      <c r="D220" s="226" t="s">
        <v>126</v>
      </c>
      <c r="E220" s="37"/>
      <c r="F220" s="227" t="s">
        <v>348</v>
      </c>
      <c r="G220" s="37"/>
      <c r="H220" s="37"/>
      <c r="I220" s="228"/>
      <c r="J220" s="37"/>
      <c r="K220" s="37"/>
      <c r="L220" s="41"/>
      <c r="M220" s="229"/>
      <c r="N220" s="230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126</v>
      </c>
      <c r="AU220" s="14" t="s">
        <v>83</v>
      </c>
    </row>
    <row r="221" s="2" customFormat="1" ht="24.15" customHeight="1">
      <c r="A221" s="35"/>
      <c r="B221" s="36"/>
      <c r="C221" s="212" t="s">
        <v>349</v>
      </c>
      <c r="D221" s="212" t="s">
        <v>120</v>
      </c>
      <c r="E221" s="213" t="s">
        <v>350</v>
      </c>
      <c r="F221" s="214" t="s">
        <v>351</v>
      </c>
      <c r="G221" s="215" t="s">
        <v>346</v>
      </c>
      <c r="H221" s="216">
        <v>24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38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0.052499999999999998</v>
      </c>
      <c r="T221" s="223">
        <f>S221*H221</f>
        <v>1.26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135</v>
      </c>
      <c r="AT221" s="224" t="s">
        <v>120</v>
      </c>
      <c r="AU221" s="224" t="s">
        <v>83</v>
      </c>
      <c r="AY221" s="14" t="s">
        <v>117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81</v>
      </c>
      <c r="BK221" s="225">
        <f>ROUND(I221*H221,2)</f>
        <v>0</v>
      </c>
      <c r="BL221" s="14" t="s">
        <v>135</v>
      </c>
      <c r="BM221" s="224" t="s">
        <v>352</v>
      </c>
    </row>
    <row r="222" s="2" customFormat="1">
      <c r="A222" s="35"/>
      <c r="B222" s="36"/>
      <c r="C222" s="37"/>
      <c r="D222" s="226" t="s">
        <v>126</v>
      </c>
      <c r="E222" s="37"/>
      <c r="F222" s="227" t="s">
        <v>353</v>
      </c>
      <c r="G222" s="37"/>
      <c r="H222" s="37"/>
      <c r="I222" s="228"/>
      <c r="J222" s="37"/>
      <c r="K222" s="37"/>
      <c r="L222" s="41"/>
      <c r="M222" s="229"/>
      <c r="N222" s="230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126</v>
      </c>
      <c r="AU222" s="14" t="s">
        <v>83</v>
      </c>
    </row>
    <row r="223" s="2" customFormat="1" ht="33" customHeight="1">
      <c r="A223" s="35"/>
      <c r="B223" s="36"/>
      <c r="C223" s="212" t="s">
        <v>354</v>
      </c>
      <c r="D223" s="212" t="s">
        <v>120</v>
      </c>
      <c r="E223" s="213" t="s">
        <v>355</v>
      </c>
      <c r="F223" s="214" t="s">
        <v>356</v>
      </c>
      <c r="G223" s="215" t="s">
        <v>134</v>
      </c>
      <c r="H223" s="216">
        <v>76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38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0.0055799999999999999</v>
      </c>
      <c r="T223" s="223">
        <f>S223*H223</f>
        <v>0.42408000000000001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135</v>
      </c>
      <c r="AT223" s="224" t="s">
        <v>120</v>
      </c>
      <c r="AU223" s="224" t="s">
        <v>83</v>
      </c>
      <c r="AY223" s="14" t="s">
        <v>117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81</v>
      </c>
      <c r="BK223" s="225">
        <f>ROUND(I223*H223,2)</f>
        <v>0</v>
      </c>
      <c r="BL223" s="14" t="s">
        <v>135</v>
      </c>
      <c r="BM223" s="224" t="s">
        <v>357</v>
      </c>
    </row>
    <row r="224" s="2" customFormat="1">
      <c r="A224" s="35"/>
      <c r="B224" s="36"/>
      <c r="C224" s="37"/>
      <c r="D224" s="226" t="s">
        <v>126</v>
      </c>
      <c r="E224" s="37"/>
      <c r="F224" s="227" t="s">
        <v>358</v>
      </c>
      <c r="G224" s="37"/>
      <c r="H224" s="37"/>
      <c r="I224" s="228"/>
      <c r="J224" s="37"/>
      <c r="K224" s="37"/>
      <c r="L224" s="41"/>
      <c r="M224" s="229"/>
      <c r="N224" s="230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126</v>
      </c>
      <c r="AU224" s="14" t="s">
        <v>83</v>
      </c>
    </row>
    <row r="225" s="2" customFormat="1" ht="24.15" customHeight="1">
      <c r="A225" s="35"/>
      <c r="B225" s="36"/>
      <c r="C225" s="212" t="s">
        <v>359</v>
      </c>
      <c r="D225" s="212" t="s">
        <v>120</v>
      </c>
      <c r="E225" s="213" t="s">
        <v>360</v>
      </c>
      <c r="F225" s="214" t="s">
        <v>361</v>
      </c>
      <c r="G225" s="215" t="s">
        <v>134</v>
      </c>
      <c r="H225" s="216">
        <v>12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38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0.0049699999999999996</v>
      </c>
      <c r="T225" s="223">
        <f>S225*H225</f>
        <v>0.059639999999999999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135</v>
      </c>
      <c r="AT225" s="224" t="s">
        <v>120</v>
      </c>
      <c r="AU225" s="224" t="s">
        <v>83</v>
      </c>
      <c r="AY225" s="14" t="s">
        <v>117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81</v>
      </c>
      <c r="BK225" s="225">
        <f>ROUND(I225*H225,2)</f>
        <v>0</v>
      </c>
      <c r="BL225" s="14" t="s">
        <v>135</v>
      </c>
      <c r="BM225" s="224" t="s">
        <v>362</v>
      </c>
    </row>
    <row r="226" s="2" customFormat="1">
      <c r="A226" s="35"/>
      <c r="B226" s="36"/>
      <c r="C226" s="37"/>
      <c r="D226" s="226" t="s">
        <v>126</v>
      </c>
      <c r="E226" s="37"/>
      <c r="F226" s="227" t="s">
        <v>363</v>
      </c>
      <c r="G226" s="37"/>
      <c r="H226" s="37"/>
      <c r="I226" s="228"/>
      <c r="J226" s="37"/>
      <c r="K226" s="37"/>
      <c r="L226" s="41"/>
      <c r="M226" s="229"/>
      <c r="N226" s="230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126</v>
      </c>
      <c r="AU226" s="14" t="s">
        <v>83</v>
      </c>
    </row>
    <row r="227" s="2" customFormat="1" ht="24.15" customHeight="1">
      <c r="A227" s="35"/>
      <c r="B227" s="36"/>
      <c r="C227" s="212" t="s">
        <v>364</v>
      </c>
      <c r="D227" s="212" t="s">
        <v>120</v>
      </c>
      <c r="E227" s="213" t="s">
        <v>365</v>
      </c>
      <c r="F227" s="214" t="s">
        <v>366</v>
      </c>
      <c r="G227" s="215" t="s">
        <v>134</v>
      </c>
      <c r="H227" s="216">
        <v>23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38</v>
      </c>
      <c r="O227" s="88"/>
      <c r="P227" s="222">
        <f>O227*H227</f>
        <v>0</v>
      </c>
      <c r="Q227" s="222">
        <v>0</v>
      </c>
      <c r="R227" s="222">
        <f>Q227*H227</f>
        <v>0</v>
      </c>
      <c r="S227" s="222">
        <v>0.0067000000000000002</v>
      </c>
      <c r="T227" s="223">
        <f>S227*H227</f>
        <v>0.15410000000000002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135</v>
      </c>
      <c r="AT227" s="224" t="s">
        <v>120</v>
      </c>
      <c r="AU227" s="224" t="s">
        <v>83</v>
      </c>
      <c r="AY227" s="14" t="s">
        <v>117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81</v>
      </c>
      <c r="BK227" s="225">
        <f>ROUND(I227*H227,2)</f>
        <v>0</v>
      </c>
      <c r="BL227" s="14" t="s">
        <v>135</v>
      </c>
      <c r="BM227" s="224" t="s">
        <v>367</v>
      </c>
    </row>
    <row r="228" s="2" customFormat="1">
      <c r="A228" s="35"/>
      <c r="B228" s="36"/>
      <c r="C228" s="37"/>
      <c r="D228" s="226" t="s">
        <v>126</v>
      </c>
      <c r="E228" s="37"/>
      <c r="F228" s="227" t="s">
        <v>368</v>
      </c>
      <c r="G228" s="37"/>
      <c r="H228" s="37"/>
      <c r="I228" s="228"/>
      <c r="J228" s="37"/>
      <c r="K228" s="37"/>
      <c r="L228" s="41"/>
      <c r="M228" s="229"/>
      <c r="N228" s="230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126</v>
      </c>
      <c r="AU228" s="14" t="s">
        <v>83</v>
      </c>
    </row>
    <row r="229" s="2" customFormat="1" ht="24.15" customHeight="1">
      <c r="A229" s="35"/>
      <c r="B229" s="36"/>
      <c r="C229" s="212" t="s">
        <v>369</v>
      </c>
      <c r="D229" s="212" t="s">
        <v>120</v>
      </c>
      <c r="E229" s="213" t="s">
        <v>370</v>
      </c>
      <c r="F229" s="214" t="s">
        <v>371</v>
      </c>
      <c r="G229" s="215" t="s">
        <v>134</v>
      </c>
      <c r="H229" s="216">
        <v>15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38</v>
      </c>
      <c r="O229" s="88"/>
      <c r="P229" s="222">
        <f>O229*H229</f>
        <v>0</v>
      </c>
      <c r="Q229" s="222">
        <v>0</v>
      </c>
      <c r="R229" s="222">
        <f>Q229*H229</f>
        <v>0</v>
      </c>
      <c r="S229" s="222">
        <v>0.0095899999999999996</v>
      </c>
      <c r="T229" s="223">
        <f>S229*H229</f>
        <v>0.14385000000000001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135</v>
      </c>
      <c r="AT229" s="224" t="s">
        <v>120</v>
      </c>
      <c r="AU229" s="224" t="s">
        <v>83</v>
      </c>
      <c r="AY229" s="14" t="s">
        <v>117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81</v>
      </c>
      <c r="BK229" s="225">
        <f>ROUND(I229*H229,2)</f>
        <v>0</v>
      </c>
      <c r="BL229" s="14" t="s">
        <v>135</v>
      </c>
      <c r="BM229" s="224" t="s">
        <v>372</v>
      </c>
    </row>
    <row r="230" s="2" customFormat="1">
      <c r="A230" s="35"/>
      <c r="B230" s="36"/>
      <c r="C230" s="37"/>
      <c r="D230" s="226" t="s">
        <v>126</v>
      </c>
      <c r="E230" s="37"/>
      <c r="F230" s="227" t="s">
        <v>373</v>
      </c>
      <c r="G230" s="37"/>
      <c r="H230" s="37"/>
      <c r="I230" s="228"/>
      <c r="J230" s="37"/>
      <c r="K230" s="37"/>
      <c r="L230" s="41"/>
      <c r="M230" s="229"/>
      <c r="N230" s="230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126</v>
      </c>
      <c r="AU230" s="14" t="s">
        <v>83</v>
      </c>
    </row>
    <row r="231" s="2" customFormat="1" ht="24.15" customHeight="1">
      <c r="A231" s="35"/>
      <c r="B231" s="36"/>
      <c r="C231" s="212" t="s">
        <v>374</v>
      </c>
      <c r="D231" s="212" t="s">
        <v>120</v>
      </c>
      <c r="E231" s="213" t="s">
        <v>375</v>
      </c>
      <c r="F231" s="214" t="s">
        <v>376</v>
      </c>
      <c r="G231" s="215" t="s">
        <v>134</v>
      </c>
      <c r="H231" s="216">
        <v>24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38</v>
      </c>
      <c r="O231" s="88"/>
      <c r="P231" s="222">
        <f>O231*H231</f>
        <v>0</v>
      </c>
      <c r="Q231" s="222">
        <v>0</v>
      </c>
      <c r="R231" s="222">
        <f>Q231*H231</f>
        <v>0</v>
      </c>
      <c r="S231" s="222">
        <v>0.01102</v>
      </c>
      <c r="T231" s="223">
        <f>S231*H231</f>
        <v>0.26447999999999999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135</v>
      </c>
      <c r="AT231" s="224" t="s">
        <v>120</v>
      </c>
      <c r="AU231" s="224" t="s">
        <v>83</v>
      </c>
      <c r="AY231" s="14" t="s">
        <v>117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81</v>
      </c>
      <c r="BK231" s="225">
        <f>ROUND(I231*H231,2)</f>
        <v>0</v>
      </c>
      <c r="BL231" s="14" t="s">
        <v>135</v>
      </c>
      <c r="BM231" s="224" t="s">
        <v>377</v>
      </c>
    </row>
    <row r="232" s="2" customFormat="1">
      <c r="A232" s="35"/>
      <c r="B232" s="36"/>
      <c r="C232" s="37"/>
      <c r="D232" s="226" t="s">
        <v>126</v>
      </c>
      <c r="E232" s="37"/>
      <c r="F232" s="227" t="s">
        <v>378</v>
      </c>
      <c r="G232" s="37"/>
      <c r="H232" s="37"/>
      <c r="I232" s="228"/>
      <c r="J232" s="37"/>
      <c r="K232" s="37"/>
      <c r="L232" s="41"/>
      <c r="M232" s="229"/>
      <c r="N232" s="230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126</v>
      </c>
      <c r="AU232" s="14" t="s">
        <v>83</v>
      </c>
    </row>
    <row r="233" s="2" customFormat="1" ht="24.15" customHeight="1">
      <c r="A233" s="35"/>
      <c r="B233" s="36"/>
      <c r="C233" s="212" t="s">
        <v>379</v>
      </c>
      <c r="D233" s="212" t="s">
        <v>120</v>
      </c>
      <c r="E233" s="213" t="s">
        <v>380</v>
      </c>
      <c r="F233" s="214" t="s">
        <v>381</v>
      </c>
      <c r="G233" s="215" t="s">
        <v>186</v>
      </c>
      <c r="H233" s="216">
        <v>2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38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0.72760000000000002</v>
      </c>
      <c r="T233" s="223">
        <f>S233*H233</f>
        <v>1.4552000000000001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135</v>
      </c>
      <c r="AT233" s="224" t="s">
        <v>120</v>
      </c>
      <c r="AU233" s="224" t="s">
        <v>83</v>
      </c>
      <c r="AY233" s="14" t="s">
        <v>117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81</v>
      </c>
      <c r="BK233" s="225">
        <f>ROUND(I233*H233,2)</f>
        <v>0</v>
      </c>
      <c r="BL233" s="14" t="s">
        <v>135</v>
      </c>
      <c r="BM233" s="224" t="s">
        <v>382</v>
      </c>
    </row>
    <row r="234" s="2" customFormat="1">
      <c r="A234" s="35"/>
      <c r="B234" s="36"/>
      <c r="C234" s="37"/>
      <c r="D234" s="226" t="s">
        <v>126</v>
      </c>
      <c r="E234" s="37"/>
      <c r="F234" s="227" t="s">
        <v>383</v>
      </c>
      <c r="G234" s="37"/>
      <c r="H234" s="37"/>
      <c r="I234" s="228"/>
      <c r="J234" s="37"/>
      <c r="K234" s="37"/>
      <c r="L234" s="41"/>
      <c r="M234" s="229"/>
      <c r="N234" s="230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126</v>
      </c>
      <c r="AU234" s="14" t="s">
        <v>83</v>
      </c>
    </row>
    <row r="235" s="2" customFormat="1" ht="24.15" customHeight="1">
      <c r="A235" s="35"/>
      <c r="B235" s="36"/>
      <c r="C235" s="212" t="s">
        <v>384</v>
      </c>
      <c r="D235" s="212" t="s">
        <v>120</v>
      </c>
      <c r="E235" s="213" t="s">
        <v>385</v>
      </c>
      <c r="F235" s="214" t="s">
        <v>386</v>
      </c>
      <c r="G235" s="215" t="s">
        <v>186</v>
      </c>
      <c r="H235" s="216">
        <v>2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38</v>
      </c>
      <c r="O235" s="88"/>
      <c r="P235" s="222">
        <f>O235*H235</f>
        <v>0</v>
      </c>
      <c r="Q235" s="222">
        <v>0.0087399999999999995</v>
      </c>
      <c r="R235" s="222">
        <f>Q235*H235</f>
        <v>0.017479999999999999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135</v>
      </c>
      <c r="AT235" s="224" t="s">
        <v>120</v>
      </c>
      <c r="AU235" s="224" t="s">
        <v>83</v>
      </c>
      <c r="AY235" s="14" t="s">
        <v>117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81</v>
      </c>
      <c r="BK235" s="225">
        <f>ROUND(I235*H235,2)</f>
        <v>0</v>
      </c>
      <c r="BL235" s="14" t="s">
        <v>135</v>
      </c>
      <c r="BM235" s="224" t="s">
        <v>387</v>
      </c>
    </row>
    <row r="236" s="2" customFormat="1">
      <c r="A236" s="35"/>
      <c r="B236" s="36"/>
      <c r="C236" s="37"/>
      <c r="D236" s="226" t="s">
        <v>126</v>
      </c>
      <c r="E236" s="37"/>
      <c r="F236" s="227" t="s">
        <v>388</v>
      </c>
      <c r="G236" s="37"/>
      <c r="H236" s="37"/>
      <c r="I236" s="228"/>
      <c r="J236" s="37"/>
      <c r="K236" s="37"/>
      <c r="L236" s="41"/>
      <c r="M236" s="229"/>
      <c r="N236" s="230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126</v>
      </c>
      <c r="AU236" s="14" t="s">
        <v>83</v>
      </c>
    </row>
    <row r="237" s="2" customFormat="1" ht="21.75" customHeight="1">
      <c r="A237" s="35"/>
      <c r="B237" s="36"/>
      <c r="C237" s="212" t="s">
        <v>389</v>
      </c>
      <c r="D237" s="212" t="s">
        <v>120</v>
      </c>
      <c r="E237" s="213" t="s">
        <v>390</v>
      </c>
      <c r="F237" s="214" t="s">
        <v>391</v>
      </c>
      <c r="G237" s="215" t="s">
        <v>186</v>
      </c>
      <c r="H237" s="216">
        <v>2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38</v>
      </c>
      <c r="O237" s="88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135</v>
      </c>
      <c r="AT237" s="224" t="s">
        <v>120</v>
      </c>
      <c r="AU237" s="224" t="s">
        <v>83</v>
      </c>
      <c r="AY237" s="14" t="s">
        <v>117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81</v>
      </c>
      <c r="BK237" s="225">
        <f>ROUND(I237*H237,2)</f>
        <v>0</v>
      </c>
      <c r="BL237" s="14" t="s">
        <v>135</v>
      </c>
      <c r="BM237" s="224" t="s">
        <v>392</v>
      </c>
    </row>
    <row r="238" s="2" customFormat="1">
      <c r="A238" s="35"/>
      <c r="B238" s="36"/>
      <c r="C238" s="37"/>
      <c r="D238" s="226" t="s">
        <v>126</v>
      </c>
      <c r="E238" s="37"/>
      <c r="F238" s="227" t="s">
        <v>393</v>
      </c>
      <c r="G238" s="37"/>
      <c r="H238" s="37"/>
      <c r="I238" s="228"/>
      <c r="J238" s="37"/>
      <c r="K238" s="37"/>
      <c r="L238" s="41"/>
      <c r="M238" s="229"/>
      <c r="N238" s="230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126</v>
      </c>
      <c r="AU238" s="14" t="s">
        <v>83</v>
      </c>
    </row>
    <row r="239" s="2" customFormat="1" ht="16.5" customHeight="1">
      <c r="A239" s="35"/>
      <c r="B239" s="36"/>
      <c r="C239" s="212" t="s">
        <v>394</v>
      </c>
      <c r="D239" s="212" t="s">
        <v>120</v>
      </c>
      <c r="E239" s="213" t="s">
        <v>395</v>
      </c>
      <c r="F239" s="214" t="s">
        <v>396</v>
      </c>
      <c r="G239" s="215" t="s">
        <v>186</v>
      </c>
      <c r="H239" s="216">
        <v>1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38</v>
      </c>
      <c r="O239" s="88"/>
      <c r="P239" s="222">
        <f>O239*H239</f>
        <v>0</v>
      </c>
      <c r="Q239" s="222">
        <v>7.2999999999999999E-05</v>
      </c>
      <c r="R239" s="222">
        <f>Q239*H239</f>
        <v>7.2999999999999999E-05</v>
      </c>
      <c r="S239" s="222">
        <v>0.021999999999999999</v>
      </c>
      <c r="T239" s="223">
        <f>S239*H239</f>
        <v>0.021999999999999999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135</v>
      </c>
      <c r="AT239" s="224" t="s">
        <v>120</v>
      </c>
      <c r="AU239" s="224" t="s">
        <v>83</v>
      </c>
      <c r="AY239" s="14" t="s">
        <v>117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81</v>
      </c>
      <c r="BK239" s="225">
        <f>ROUND(I239*H239,2)</f>
        <v>0</v>
      </c>
      <c r="BL239" s="14" t="s">
        <v>135</v>
      </c>
      <c r="BM239" s="224" t="s">
        <v>397</v>
      </c>
    </row>
    <row r="240" s="2" customFormat="1">
      <c r="A240" s="35"/>
      <c r="B240" s="36"/>
      <c r="C240" s="37"/>
      <c r="D240" s="226" t="s">
        <v>126</v>
      </c>
      <c r="E240" s="37"/>
      <c r="F240" s="227" t="s">
        <v>398</v>
      </c>
      <c r="G240" s="37"/>
      <c r="H240" s="37"/>
      <c r="I240" s="228"/>
      <c r="J240" s="37"/>
      <c r="K240" s="37"/>
      <c r="L240" s="41"/>
      <c r="M240" s="229"/>
      <c r="N240" s="230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126</v>
      </c>
      <c r="AU240" s="14" t="s">
        <v>83</v>
      </c>
    </row>
    <row r="241" s="2" customFormat="1" ht="24.15" customHeight="1">
      <c r="A241" s="35"/>
      <c r="B241" s="36"/>
      <c r="C241" s="212" t="s">
        <v>399</v>
      </c>
      <c r="D241" s="212" t="s">
        <v>120</v>
      </c>
      <c r="E241" s="213" t="s">
        <v>400</v>
      </c>
      <c r="F241" s="214" t="s">
        <v>401</v>
      </c>
      <c r="G241" s="215" t="s">
        <v>186</v>
      </c>
      <c r="H241" s="216">
        <v>8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38</v>
      </c>
      <c r="O241" s="88"/>
      <c r="P241" s="222">
        <f>O241*H241</f>
        <v>0</v>
      </c>
      <c r="Q241" s="222">
        <v>1.6739999999999999E-05</v>
      </c>
      <c r="R241" s="222">
        <f>Q241*H241</f>
        <v>0.00013391999999999999</v>
      </c>
      <c r="S241" s="222">
        <v>0.039</v>
      </c>
      <c r="T241" s="223">
        <f>S241*H241</f>
        <v>0.312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135</v>
      </c>
      <c r="AT241" s="224" t="s">
        <v>120</v>
      </c>
      <c r="AU241" s="224" t="s">
        <v>83</v>
      </c>
      <c r="AY241" s="14" t="s">
        <v>117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81</v>
      </c>
      <c r="BK241" s="225">
        <f>ROUND(I241*H241,2)</f>
        <v>0</v>
      </c>
      <c r="BL241" s="14" t="s">
        <v>135</v>
      </c>
      <c r="BM241" s="224" t="s">
        <v>402</v>
      </c>
    </row>
    <row r="242" s="2" customFormat="1">
      <c r="A242" s="35"/>
      <c r="B242" s="36"/>
      <c r="C242" s="37"/>
      <c r="D242" s="226" t="s">
        <v>126</v>
      </c>
      <c r="E242" s="37"/>
      <c r="F242" s="227" t="s">
        <v>403</v>
      </c>
      <c r="G242" s="37"/>
      <c r="H242" s="37"/>
      <c r="I242" s="228"/>
      <c r="J242" s="37"/>
      <c r="K242" s="37"/>
      <c r="L242" s="41"/>
      <c r="M242" s="229"/>
      <c r="N242" s="230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126</v>
      </c>
      <c r="AU242" s="14" t="s">
        <v>83</v>
      </c>
    </row>
    <row r="243" s="2" customFormat="1" ht="24.15" customHeight="1">
      <c r="A243" s="35"/>
      <c r="B243" s="36"/>
      <c r="C243" s="212" t="s">
        <v>404</v>
      </c>
      <c r="D243" s="212" t="s">
        <v>120</v>
      </c>
      <c r="E243" s="213" t="s">
        <v>405</v>
      </c>
      <c r="F243" s="214" t="s">
        <v>406</v>
      </c>
      <c r="G243" s="215" t="s">
        <v>186</v>
      </c>
      <c r="H243" s="216">
        <v>1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38</v>
      </c>
      <c r="O243" s="88"/>
      <c r="P243" s="222">
        <f>O243*H243</f>
        <v>0</v>
      </c>
      <c r="Q243" s="222">
        <v>0.0010961985</v>
      </c>
      <c r="R243" s="222">
        <f>Q243*H243</f>
        <v>0.0010961985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135</v>
      </c>
      <c r="AT243" s="224" t="s">
        <v>120</v>
      </c>
      <c r="AU243" s="224" t="s">
        <v>83</v>
      </c>
      <c r="AY243" s="14" t="s">
        <v>117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81</v>
      </c>
      <c r="BK243" s="225">
        <f>ROUND(I243*H243,2)</f>
        <v>0</v>
      </c>
      <c r="BL243" s="14" t="s">
        <v>135</v>
      </c>
      <c r="BM243" s="224" t="s">
        <v>407</v>
      </c>
    </row>
    <row r="244" s="2" customFormat="1">
      <c r="A244" s="35"/>
      <c r="B244" s="36"/>
      <c r="C244" s="37"/>
      <c r="D244" s="226" t="s">
        <v>126</v>
      </c>
      <c r="E244" s="37"/>
      <c r="F244" s="227" t="s">
        <v>408</v>
      </c>
      <c r="G244" s="37"/>
      <c r="H244" s="37"/>
      <c r="I244" s="228"/>
      <c r="J244" s="37"/>
      <c r="K244" s="37"/>
      <c r="L244" s="41"/>
      <c r="M244" s="229"/>
      <c r="N244" s="230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126</v>
      </c>
      <c r="AU244" s="14" t="s">
        <v>83</v>
      </c>
    </row>
    <row r="245" s="2" customFormat="1" ht="24.15" customHeight="1">
      <c r="A245" s="35"/>
      <c r="B245" s="36"/>
      <c r="C245" s="212" t="s">
        <v>409</v>
      </c>
      <c r="D245" s="212" t="s">
        <v>120</v>
      </c>
      <c r="E245" s="213" t="s">
        <v>410</v>
      </c>
      <c r="F245" s="214" t="s">
        <v>411</v>
      </c>
      <c r="G245" s="215" t="s">
        <v>186</v>
      </c>
      <c r="H245" s="216">
        <v>4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38</v>
      </c>
      <c r="O245" s="88"/>
      <c r="P245" s="222">
        <f>O245*H245</f>
        <v>0</v>
      </c>
      <c r="Q245" s="222">
        <v>4.18E-05</v>
      </c>
      <c r="R245" s="222">
        <f>Q245*H245</f>
        <v>0.0001672</v>
      </c>
      <c r="S245" s="222">
        <v>0.00044999999999999999</v>
      </c>
      <c r="T245" s="223">
        <f>S245*H245</f>
        <v>0.0018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135</v>
      </c>
      <c r="AT245" s="224" t="s">
        <v>120</v>
      </c>
      <c r="AU245" s="224" t="s">
        <v>83</v>
      </c>
      <c r="AY245" s="14" t="s">
        <v>117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81</v>
      </c>
      <c r="BK245" s="225">
        <f>ROUND(I245*H245,2)</f>
        <v>0</v>
      </c>
      <c r="BL245" s="14" t="s">
        <v>135</v>
      </c>
      <c r="BM245" s="224" t="s">
        <v>412</v>
      </c>
    </row>
    <row r="246" s="2" customFormat="1">
      <c r="A246" s="35"/>
      <c r="B246" s="36"/>
      <c r="C246" s="37"/>
      <c r="D246" s="226" t="s">
        <v>126</v>
      </c>
      <c r="E246" s="37"/>
      <c r="F246" s="227" t="s">
        <v>413</v>
      </c>
      <c r="G246" s="37"/>
      <c r="H246" s="37"/>
      <c r="I246" s="228"/>
      <c r="J246" s="37"/>
      <c r="K246" s="37"/>
      <c r="L246" s="41"/>
      <c r="M246" s="229"/>
      <c r="N246" s="230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126</v>
      </c>
      <c r="AU246" s="14" t="s">
        <v>83</v>
      </c>
    </row>
    <row r="247" s="2" customFormat="1" ht="24.15" customHeight="1">
      <c r="A247" s="35"/>
      <c r="B247" s="36"/>
      <c r="C247" s="212" t="s">
        <v>414</v>
      </c>
      <c r="D247" s="212" t="s">
        <v>120</v>
      </c>
      <c r="E247" s="213" t="s">
        <v>415</v>
      </c>
      <c r="F247" s="214" t="s">
        <v>416</v>
      </c>
      <c r="G247" s="215" t="s">
        <v>186</v>
      </c>
      <c r="H247" s="216">
        <v>2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38</v>
      </c>
      <c r="O247" s="88"/>
      <c r="P247" s="222">
        <f>O247*H247</f>
        <v>0</v>
      </c>
      <c r="Q247" s="222">
        <v>5.94E-05</v>
      </c>
      <c r="R247" s="222">
        <f>Q247*H247</f>
        <v>0.0001188</v>
      </c>
      <c r="S247" s="222">
        <v>0.0011000000000000001</v>
      </c>
      <c r="T247" s="223">
        <f>S247*H247</f>
        <v>0.0022000000000000001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135</v>
      </c>
      <c r="AT247" s="224" t="s">
        <v>120</v>
      </c>
      <c r="AU247" s="224" t="s">
        <v>83</v>
      </c>
      <c r="AY247" s="14" t="s">
        <v>117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81</v>
      </c>
      <c r="BK247" s="225">
        <f>ROUND(I247*H247,2)</f>
        <v>0</v>
      </c>
      <c r="BL247" s="14" t="s">
        <v>135</v>
      </c>
      <c r="BM247" s="224" t="s">
        <v>417</v>
      </c>
    </row>
    <row r="248" s="2" customFormat="1">
      <c r="A248" s="35"/>
      <c r="B248" s="36"/>
      <c r="C248" s="37"/>
      <c r="D248" s="226" t="s">
        <v>126</v>
      </c>
      <c r="E248" s="37"/>
      <c r="F248" s="227" t="s">
        <v>418</v>
      </c>
      <c r="G248" s="37"/>
      <c r="H248" s="37"/>
      <c r="I248" s="228"/>
      <c r="J248" s="37"/>
      <c r="K248" s="37"/>
      <c r="L248" s="41"/>
      <c r="M248" s="229"/>
      <c r="N248" s="230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126</v>
      </c>
      <c r="AU248" s="14" t="s">
        <v>83</v>
      </c>
    </row>
    <row r="249" s="2" customFormat="1" ht="24.15" customHeight="1">
      <c r="A249" s="35"/>
      <c r="B249" s="36"/>
      <c r="C249" s="212" t="s">
        <v>419</v>
      </c>
      <c r="D249" s="212" t="s">
        <v>120</v>
      </c>
      <c r="E249" s="213" t="s">
        <v>420</v>
      </c>
      <c r="F249" s="214" t="s">
        <v>421</v>
      </c>
      <c r="G249" s="215" t="s">
        <v>186</v>
      </c>
      <c r="H249" s="216">
        <v>8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38</v>
      </c>
      <c r="O249" s="88"/>
      <c r="P249" s="222">
        <f>O249*H249</f>
        <v>0</v>
      </c>
      <c r="Q249" s="222">
        <v>0.00017100000000000001</v>
      </c>
      <c r="R249" s="222">
        <f>Q249*H249</f>
        <v>0.0013680000000000001</v>
      </c>
      <c r="S249" s="222">
        <v>0.0022000000000000001</v>
      </c>
      <c r="T249" s="223">
        <f>S249*H249</f>
        <v>0.017600000000000001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135</v>
      </c>
      <c r="AT249" s="224" t="s">
        <v>120</v>
      </c>
      <c r="AU249" s="224" t="s">
        <v>83</v>
      </c>
      <c r="AY249" s="14" t="s">
        <v>117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81</v>
      </c>
      <c r="BK249" s="225">
        <f>ROUND(I249*H249,2)</f>
        <v>0</v>
      </c>
      <c r="BL249" s="14" t="s">
        <v>135</v>
      </c>
      <c r="BM249" s="224" t="s">
        <v>422</v>
      </c>
    </row>
    <row r="250" s="2" customFormat="1">
      <c r="A250" s="35"/>
      <c r="B250" s="36"/>
      <c r="C250" s="37"/>
      <c r="D250" s="226" t="s">
        <v>126</v>
      </c>
      <c r="E250" s="37"/>
      <c r="F250" s="227" t="s">
        <v>423</v>
      </c>
      <c r="G250" s="37"/>
      <c r="H250" s="37"/>
      <c r="I250" s="228"/>
      <c r="J250" s="37"/>
      <c r="K250" s="37"/>
      <c r="L250" s="41"/>
      <c r="M250" s="229"/>
      <c r="N250" s="230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126</v>
      </c>
      <c r="AU250" s="14" t="s">
        <v>83</v>
      </c>
    </row>
    <row r="251" s="2" customFormat="1" ht="24.15" customHeight="1">
      <c r="A251" s="35"/>
      <c r="B251" s="36"/>
      <c r="C251" s="212" t="s">
        <v>424</v>
      </c>
      <c r="D251" s="212" t="s">
        <v>120</v>
      </c>
      <c r="E251" s="213" t="s">
        <v>425</v>
      </c>
      <c r="F251" s="214" t="s">
        <v>426</v>
      </c>
      <c r="G251" s="215" t="s">
        <v>186</v>
      </c>
      <c r="H251" s="216">
        <v>10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38</v>
      </c>
      <c r="O251" s="88"/>
      <c r="P251" s="222">
        <f>O251*H251</f>
        <v>0</v>
      </c>
      <c r="Q251" s="222">
        <v>0.0002062</v>
      </c>
      <c r="R251" s="222">
        <f>Q251*H251</f>
        <v>0.002062</v>
      </c>
      <c r="S251" s="222">
        <v>0.0035000000000000001</v>
      </c>
      <c r="T251" s="223">
        <f>S251*H251</f>
        <v>0.035000000000000003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135</v>
      </c>
      <c r="AT251" s="224" t="s">
        <v>120</v>
      </c>
      <c r="AU251" s="224" t="s">
        <v>83</v>
      </c>
      <c r="AY251" s="14" t="s">
        <v>117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81</v>
      </c>
      <c r="BK251" s="225">
        <f>ROUND(I251*H251,2)</f>
        <v>0</v>
      </c>
      <c r="BL251" s="14" t="s">
        <v>135</v>
      </c>
      <c r="BM251" s="224" t="s">
        <v>427</v>
      </c>
    </row>
    <row r="252" s="2" customFormat="1">
      <c r="A252" s="35"/>
      <c r="B252" s="36"/>
      <c r="C252" s="37"/>
      <c r="D252" s="226" t="s">
        <v>126</v>
      </c>
      <c r="E252" s="37"/>
      <c r="F252" s="227" t="s">
        <v>428</v>
      </c>
      <c r="G252" s="37"/>
      <c r="H252" s="37"/>
      <c r="I252" s="228"/>
      <c r="J252" s="37"/>
      <c r="K252" s="37"/>
      <c r="L252" s="41"/>
      <c r="M252" s="229"/>
      <c r="N252" s="230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126</v>
      </c>
      <c r="AU252" s="14" t="s">
        <v>83</v>
      </c>
    </row>
    <row r="253" s="2" customFormat="1" ht="21.75" customHeight="1">
      <c r="A253" s="35"/>
      <c r="B253" s="36"/>
      <c r="C253" s="212" t="s">
        <v>429</v>
      </c>
      <c r="D253" s="212" t="s">
        <v>120</v>
      </c>
      <c r="E253" s="213" t="s">
        <v>430</v>
      </c>
      <c r="F253" s="214" t="s">
        <v>431</v>
      </c>
      <c r="G253" s="215" t="s">
        <v>186</v>
      </c>
      <c r="H253" s="216">
        <v>8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38</v>
      </c>
      <c r="O253" s="88"/>
      <c r="P253" s="222">
        <f>O253*H253</f>
        <v>0</v>
      </c>
      <c r="Q253" s="222">
        <v>0.0002062</v>
      </c>
      <c r="R253" s="222">
        <f>Q253*H253</f>
        <v>0.0016496</v>
      </c>
      <c r="S253" s="222">
        <v>0.0035000000000000001</v>
      </c>
      <c r="T253" s="223">
        <f>S253*H253</f>
        <v>0.028000000000000001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135</v>
      </c>
      <c r="AT253" s="224" t="s">
        <v>120</v>
      </c>
      <c r="AU253" s="224" t="s">
        <v>83</v>
      </c>
      <c r="AY253" s="14" t="s">
        <v>117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81</v>
      </c>
      <c r="BK253" s="225">
        <f>ROUND(I253*H253,2)</f>
        <v>0</v>
      </c>
      <c r="BL253" s="14" t="s">
        <v>135</v>
      </c>
      <c r="BM253" s="224" t="s">
        <v>432</v>
      </c>
    </row>
    <row r="254" s="2" customFormat="1">
      <c r="A254" s="35"/>
      <c r="B254" s="36"/>
      <c r="C254" s="37"/>
      <c r="D254" s="226" t="s">
        <v>126</v>
      </c>
      <c r="E254" s="37"/>
      <c r="F254" s="227" t="s">
        <v>428</v>
      </c>
      <c r="G254" s="37"/>
      <c r="H254" s="37"/>
      <c r="I254" s="228"/>
      <c r="J254" s="37"/>
      <c r="K254" s="37"/>
      <c r="L254" s="41"/>
      <c r="M254" s="229"/>
      <c r="N254" s="230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126</v>
      </c>
      <c r="AU254" s="14" t="s">
        <v>83</v>
      </c>
    </row>
    <row r="255" s="2" customFormat="1" ht="24.15" customHeight="1">
      <c r="A255" s="35"/>
      <c r="B255" s="36"/>
      <c r="C255" s="212" t="s">
        <v>433</v>
      </c>
      <c r="D255" s="212" t="s">
        <v>120</v>
      </c>
      <c r="E255" s="213" t="s">
        <v>434</v>
      </c>
      <c r="F255" s="214" t="s">
        <v>435</v>
      </c>
      <c r="G255" s="215" t="s">
        <v>186</v>
      </c>
      <c r="H255" s="216">
        <v>1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38</v>
      </c>
      <c r="O255" s="88"/>
      <c r="P255" s="222">
        <f>O255*H255</f>
        <v>0</v>
      </c>
      <c r="Q255" s="222">
        <v>0.00012779999999999999</v>
      </c>
      <c r="R255" s="222">
        <f>Q255*H255</f>
        <v>0.00012779999999999999</v>
      </c>
      <c r="S255" s="222">
        <v>0.00398</v>
      </c>
      <c r="T255" s="223">
        <f>S255*H255</f>
        <v>0.00398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135</v>
      </c>
      <c r="AT255" s="224" t="s">
        <v>120</v>
      </c>
      <c r="AU255" s="224" t="s">
        <v>83</v>
      </c>
      <c r="AY255" s="14" t="s">
        <v>117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81</v>
      </c>
      <c r="BK255" s="225">
        <f>ROUND(I255*H255,2)</f>
        <v>0</v>
      </c>
      <c r="BL255" s="14" t="s">
        <v>135</v>
      </c>
      <c r="BM255" s="224" t="s">
        <v>436</v>
      </c>
    </row>
    <row r="256" s="2" customFormat="1">
      <c r="A256" s="35"/>
      <c r="B256" s="36"/>
      <c r="C256" s="37"/>
      <c r="D256" s="226" t="s">
        <v>126</v>
      </c>
      <c r="E256" s="37"/>
      <c r="F256" s="227" t="s">
        <v>437</v>
      </c>
      <c r="G256" s="37"/>
      <c r="H256" s="37"/>
      <c r="I256" s="228"/>
      <c r="J256" s="37"/>
      <c r="K256" s="37"/>
      <c r="L256" s="41"/>
      <c r="M256" s="229"/>
      <c r="N256" s="230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126</v>
      </c>
      <c r="AU256" s="14" t="s">
        <v>83</v>
      </c>
    </row>
    <row r="257" s="2" customFormat="1" ht="16.5" customHeight="1">
      <c r="A257" s="35"/>
      <c r="B257" s="36"/>
      <c r="C257" s="212" t="s">
        <v>438</v>
      </c>
      <c r="D257" s="212" t="s">
        <v>120</v>
      </c>
      <c r="E257" s="213" t="s">
        <v>439</v>
      </c>
      <c r="F257" s="214" t="s">
        <v>440</v>
      </c>
      <c r="G257" s="215" t="s">
        <v>441</v>
      </c>
      <c r="H257" s="216">
        <v>1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38</v>
      </c>
      <c r="O257" s="88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135</v>
      </c>
      <c r="AT257" s="224" t="s">
        <v>120</v>
      </c>
      <c r="AU257" s="224" t="s">
        <v>83</v>
      </c>
      <c r="AY257" s="14" t="s">
        <v>117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81</v>
      </c>
      <c r="BK257" s="225">
        <f>ROUND(I257*H257,2)</f>
        <v>0</v>
      </c>
      <c r="BL257" s="14" t="s">
        <v>135</v>
      </c>
      <c r="BM257" s="224" t="s">
        <v>442</v>
      </c>
    </row>
    <row r="258" s="2" customFormat="1" ht="24.15" customHeight="1">
      <c r="A258" s="35"/>
      <c r="B258" s="36"/>
      <c r="C258" s="212" t="s">
        <v>443</v>
      </c>
      <c r="D258" s="212" t="s">
        <v>120</v>
      </c>
      <c r="E258" s="213" t="s">
        <v>188</v>
      </c>
      <c r="F258" s="214" t="s">
        <v>189</v>
      </c>
      <c r="G258" s="215" t="s">
        <v>160</v>
      </c>
      <c r="H258" s="216">
        <v>4.3499999999999996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38</v>
      </c>
      <c r="O258" s="88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124</v>
      </c>
      <c r="AT258" s="224" t="s">
        <v>120</v>
      </c>
      <c r="AU258" s="224" t="s">
        <v>83</v>
      </c>
      <c r="AY258" s="14" t="s">
        <v>117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81</v>
      </c>
      <c r="BK258" s="225">
        <f>ROUND(I258*H258,2)</f>
        <v>0</v>
      </c>
      <c r="BL258" s="14" t="s">
        <v>124</v>
      </c>
      <c r="BM258" s="224" t="s">
        <v>444</v>
      </c>
    </row>
    <row r="259" s="2" customFormat="1">
      <c r="A259" s="35"/>
      <c r="B259" s="36"/>
      <c r="C259" s="37"/>
      <c r="D259" s="226" t="s">
        <v>126</v>
      </c>
      <c r="E259" s="37"/>
      <c r="F259" s="227" t="s">
        <v>191</v>
      </c>
      <c r="G259" s="37"/>
      <c r="H259" s="37"/>
      <c r="I259" s="228"/>
      <c r="J259" s="37"/>
      <c r="K259" s="37"/>
      <c r="L259" s="41"/>
      <c r="M259" s="229"/>
      <c r="N259" s="230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126</v>
      </c>
      <c r="AU259" s="14" t="s">
        <v>83</v>
      </c>
    </row>
    <row r="260" s="12" customFormat="1" ht="22.8" customHeight="1">
      <c r="A260" s="12"/>
      <c r="B260" s="196"/>
      <c r="C260" s="197"/>
      <c r="D260" s="198" t="s">
        <v>72</v>
      </c>
      <c r="E260" s="210" t="s">
        <v>445</v>
      </c>
      <c r="F260" s="210" t="s">
        <v>446</v>
      </c>
      <c r="G260" s="197"/>
      <c r="H260" s="197"/>
      <c r="I260" s="200"/>
      <c r="J260" s="211">
        <f>BK260</f>
        <v>0</v>
      </c>
      <c r="K260" s="197"/>
      <c r="L260" s="202"/>
      <c r="M260" s="203"/>
      <c r="N260" s="204"/>
      <c r="O260" s="204"/>
      <c r="P260" s="205">
        <f>SUM(P261:P263)</f>
        <v>0</v>
      </c>
      <c r="Q260" s="204"/>
      <c r="R260" s="205">
        <f>SUM(R261:R263)</f>
        <v>0</v>
      </c>
      <c r="S260" s="204"/>
      <c r="T260" s="206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83</v>
      </c>
      <c r="AT260" s="208" t="s">
        <v>72</v>
      </c>
      <c r="AU260" s="208" t="s">
        <v>81</v>
      </c>
      <c r="AY260" s="207" t="s">
        <v>117</v>
      </c>
      <c r="BK260" s="209">
        <f>SUM(BK261:BK263)</f>
        <v>0</v>
      </c>
    </row>
    <row r="261" s="2" customFormat="1" ht="16.5" customHeight="1">
      <c r="A261" s="35"/>
      <c r="B261" s="36"/>
      <c r="C261" s="212" t="s">
        <v>447</v>
      </c>
      <c r="D261" s="212" t="s">
        <v>120</v>
      </c>
      <c r="E261" s="213" t="s">
        <v>448</v>
      </c>
      <c r="F261" s="214" t="s">
        <v>449</v>
      </c>
      <c r="G261" s="215" t="s">
        <v>450</v>
      </c>
      <c r="H261" s="216">
        <v>1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38</v>
      </c>
      <c r="O261" s="88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135</v>
      </c>
      <c r="AT261" s="224" t="s">
        <v>120</v>
      </c>
      <c r="AU261" s="224" t="s">
        <v>83</v>
      </c>
      <c r="AY261" s="14" t="s">
        <v>117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81</v>
      </c>
      <c r="BK261" s="225">
        <f>ROUND(I261*H261,2)</f>
        <v>0</v>
      </c>
      <c r="BL261" s="14" t="s">
        <v>135</v>
      </c>
      <c r="BM261" s="224" t="s">
        <v>451</v>
      </c>
    </row>
    <row r="262" s="2" customFormat="1">
      <c r="A262" s="35"/>
      <c r="B262" s="36"/>
      <c r="C262" s="37"/>
      <c r="D262" s="226" t="s">
        <v>126</v>
      </c>
      <c r="E262" s="37"/>
      <c r="F262" s="227" t="s">
        <v>449</v>
      </c>
      <c r="G262" s="37"/>
      <c r="H262" s="37"/>
      <c r="I262" s="228"/>
      <c r="J262" s="37"/>
      <c r="K262" s="37"/>
      <c r="L262" s="41"/>
      <c r="M262" s="229"/>
      <c r="N262" s="230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126</v>
      </c>
      <c r="AU262" s="14" t="s">
        <v>83</v>
      </c>
    </row>
    <row r="263" s="2" customFormat="1">
      <c r="A263" s="35"/>
      <c r="B263" s="36"/>
      <c r="C263" s="37"/>
      <c r="D263" s="226" t="s">
        <v>128</v>
      </c>
      <c r="E263" s="37"/>
      <c r="F263" s="231" t="s">
        <v>452</v>
      </c>
      <c r="G263" s="37"/>
      <c r="H263" s="37"/>
      <c r="I263" s="228"/>
      <c r="J263" s="37"/>
      <c r="K263" s="37"/>
      <c r="L263" s="41"/>
      <c r="M263" s="229"/>
      <c r="N263" s="230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128</v>
      </c>
      <c r="AU263" s="14" t="s">
        <v>83</v>
      </c>
    </row>
    <row r="264" s="12" customFormat="1" ht="22.8" customHeight="1">
      <c r="A264" s="12"/>
      <c r="B264" s="196"/>
      <c r="C264" s="197"/>
      <c r="D264" s="198" t="s">
        <v>72</v>
      </c>
      <c r="E264" s="210" t="s">
        <v>453</v>
      </c>
      <c r="F264" s="210" t="s">
        <v>454</v>
      </c>
      <c r="G264" s="197"/>
      <c r="H264" s="197"/>
      <c r="I264" s="200"/>
      <c r="J264" s="211">
        <f>BK264</f>
        <v>0</v>
      </c>
      <c r="K264" s="197"/>
      <c r="L264" s="202"/>
      <c r="M264" s="203"/>
      <c r="N264" s="204"/>
      <c r="O264" s="204"/>
      <c r="P264" s="205">
        <f>SUM(P265:P291)</f>
        <v>0</v>
      </c>
      <c r="Q264" s="204"/>
      <c r="R264" s="205">
        <f>SUM(R265:R291)</f>
        <v>0.44919999999999999</v>
      </c>
      <c r="S264" s="204"/>
      <c r="T264" s="206">
        <f>SUM(T265:T291)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7" t="s">
        <v>124</v>
      </c>
      <c r="AT264" s="208" t="s">
        <v>72</v>
      </c>
      <c r="AU264" s="208" t="s">
        <v>81</v>
      </c>
      <c r="AY264" s="207" t="s">
        <v>117</v>
      </c>
      <c r="BK264" s="209">
        <f>SUM(BK265:BK291)</f>
        <v>0</v>
      </c>
    </row>
    <row r="265" s="2" customFormat="1" ht="24.15" customHeight="1">
      <c r="A265" s="35"/>
      <c r="B265" s="36"/>
      <c r="C265" s="212" t="s">
        <v>455</v>
      </c>
      <c r="D265" s="212" t="s">
        <v>120</v>
      </c>
      <c r="E265" s="213" t="s">
        <v>456</v>
      </c>
      <c r="F265" s="214" t="s">
        <v>457</v>
      </c>
      <c r="G265" s="215" t="s">
        <v>346</v>
      </c>
      <c r="H265" s="216">
        <v>28</v>
      </c>
      <c r="I265" s="217"/>
      <c r="J265" s="218">
        <f>ROUND(I265*H265,2)</f>
        <v>0</v>
      </c>
      <c r="K265" s="219"/>
      <c r="L265" s="41"/>
      <c r="M265" s="220" t="s">
        <v>1</v>
      </c>
      <c r="N265" s="221" t="s">
        <v>38</v>
      </c>
      <c r="O265" s="88"/>
      <c r="P265" s="222">
        <f>O265*H265</f>
        <v>0</v>
      </c>
      <c r="Q265" s="222">
        <v>0.015699999999999999</v>
      </c>
      <c r="R265" s="222">
        <f>Q265*H265</f>
        <v>0.43959999999999999</v>
      </c>
      <c r="S265" s="222">
        <v>0</v>
      </c>
      <c r="T265" s="22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458</v>
      </c>
      <c r="AT265" s="224" t="s">
        <v>120</v>
      </c>
      <c r="AU265" s="224" t="s">
        <v>83</v>
      </c>
      <c r="AY265" s="14" t="s">
        <v>117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81</v>
      </c>
      <c r="BK265" s="225">
        <f>ROUND(I265*H265,2)</f>
        <v>0</v>
      </c>
      <c r="BL265" s="14" t="s">
        <v>458</v>
      </c>
      <c r="BM265" s="224" t="s">
        <v>459</v>
      </c>
    </row>
    <row r="266" s="2" customFormat="1">
      <c r="A266" s="35"/>
      <c r="B266" s="36"/>
      <c r="C266" s="37"/>
      <c r="D266" s="226" t="s">
        <v>126</v>
      </c>
      <c r="E266" s="37"/>
      <c r="F266" s="227" t="s">
        <v>460</v>
      </c>
      <c r="G266" s="37"/>
      <c r="H266" s="37"/>
      <c r="I266" s="228"/>
      <c r="J266" s="37"/>
      <c r="K266" s="37"/>
      <c r="L266" s="41"/>
      <c r="M266" s="229"/>
      <c r="N266" s="230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126</v>
      </c>
      <c r="AU266" s="14" t="s">
        <v>83</v>
      </c>
    </row>
    <row r="267" s="2" customFormat="1" ht="24.15" customHeight="1">
      <c r="A267" s="35"/>
      <c r="B267" s="36"/>
      <c r="C267" s="212" t="s">
        <v>461</v>
      </c>
      <c r="D267" s="212" t="s">
        <v>120</v>
      </c>
      <c r="E267" s="213" t="s">
        <v>462</v>
      </c>
      <c r="F267" s="214" t="s">
        <v>463</v>
      </c>
      <c r="G267" s="215" t="s">
        <v>346</v>
      </c>
      <c r="H267" s="216">
        <v>28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38</v>
      </c>
      <c r="O267" s="88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458</v>
      </c>
      <c r="AT267" s="224" t="s">
        <v>120</v>
      </c>
      <c r="AU267" s="224" t="s">
        <v>83</v>
      </c>
      <c r="AY267" s="14" t="s">
        <v>117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81</v>
      </c>
      <c r="BK267" s="225">
        <f>ROUND(I267*H267,2)</f>
        <v>0</v>
      </c>
      <c r="BL267" s="14" t="s">
        <v>458</v>
      </c>
      <c r="BM267" s="224" t="s">
        <v>464</v>
      </c>
    </row>
    <row r="268" s="2" customFormat="1">
      <c r="A268" s="35"/>
      <c r="B268" s="36"/>
      <c r="C268" s="37"/>
      <c r="D268" s="226" t="s">
        <v>126</v>
      </c>
      <c r="E268" s="37"/>
      <c r="F268" s="227" t="s">
        <v>465</v>
      </c>
      <c r="G268" s="37"/>
      <c r="H268" s="37"/>
      <c r="I268" s="228"/>
      <c r="J268" s="37"/>
      <c r="K268" s="37"/>
      <c r="L268" s="41"/>
      <c r="M268" s="229"/>
      <c r="N268" s="230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126</v>
      </c>
      <c r="AU268" s="14" t="s">
        <v>83</v>
      </c>
    </row>
    <row r="269" s="2" customFormat="1" ht="33" customHeight="1">
      <c r="A269" s="35"/>
      <c r="B269" s="36"/>
      <c r="C269" s="212" t="s">
        <v>466</v>
      </c>
      <c r="D269" s="212" t="s">
        <v>120</v>
      </c>
      <c r="E269" s="213" t="s">
        <v>467</v>
      </c>
      <c r="F269" s="214" t="s">
        <v>468</v>
      </c>
      <c r="G269" s="215" t="s">
        <v>186</v>
      </c>
      <c r="H269" s="216">
        <v>4</v>
      </c>
      <c r="I269" s="217"/>
      <c r="J269" s="218">
        <f>ROUND(I269*H269,2)</f>
        <v>0</v>
      </c>
      <c r="K269" s="219"/>
      <c r="L269" s="41"/>
      <c r="M269" s="220" t="s">
        <v>1</v>
      </c>
      <c r="N269" s="221" t="s">
        <v>38</v>
      </c>
      <c r="O269" s="88"/>
      <c r="P269" s="222">
        <f>O269*H269</f>
        <v>0</v>
      </c>
      <c r="Q269" s="222">
        <v>0.0023999999999999998</v>
      </c>
      <c r="R269" s="222">
        <f>Q269*H269</f>
        <v>0.0095999999999999992</v>
      </c>
      <c r="S269" s="222">
        <v>0</v>
      </c>
      <c r="T269" s="223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4" t="s">
        <v>458</v>
      </c>
      <c r="AT269" s="224" t="s">
        <v>120</v>
      </c>
      <c r="AU269" s="224" t="s">
        <v>83</v>
      </c>
      <c r="AY269" s="14" t="s">
        <v>117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4" t="s">
        <v>81</v>
      </c>
      <c r="BK269" s="225">
        <f>ROUND(I269*H269,2)</f>
        <v>0</v>
      </c>
      <c r="BL269" s="14" t="s">
        <v>458</v>
      </c>
      <c r="BM269" s="224" t="s">
        <v>469</v>
      </c>
    </row>
    <row r="270" s="2" customFormat="1">
      <c r="A270" s="35"/>
      <c r="B270" s="36"/>
      <c r="C270" s="37"/>
      <c r="D270" s="226" t="s">
        <v>126</v>
      </c>
      <c r="E270" s="37"/>
      <c r="F270" s="227" t="s">
        <v>470</v>
      </c>
      <c r="G270" s="37"/>
      <c r="H270" s="37"/>
      <c r="I270" s="228"/>
      <c r="J270" s="37"/>
      <c r="K270" s="37"/>
      <c r="L270" s="41"/>
      <c r="M270" s="229"/>
      <c r="N270" s="230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126</v>
      </c>
      <c r="AU270" s="14" t="s">
        <v>83</v>
      </c>
    </row>
    <row r="271" s="2" customFormat="1" ht="16.5" customHeight="1">
      <c r="A271" s="35"/>
      <c r="B271" s="36"/>
      <c r="C271" s="212" t="s">
        <v>471</v>
      </c>
      <c r="D271" s="212" t="s">
        <v>120</v>
      </c>
      <c r="E271" s="213" t="s">
        <v>472</v>
      </c>
      <c r="F271" s="214" t="s">
        <v>473</v>
      </c>
      <c r="G271" s="215" t="s">
        <v>450</v>
      </c>
      <c r="H271" s="216">
        <v>1</v>
      </c>
      <c r="I271" s="217"/>
      <c r="J271" s="218">
        <f>ROUND(I271*H271,2)</f>
        <v>0</v>
      </c>
      <c r="K271" s="219"/>
      <c r="L271" s="41"/>
      <c r="M271" s="220" t="s">
        <v>1</v>
      </c>
      <c r="N271" s="221" t="s">
        <v>38</v>
      </c>
      <c r="O271" s="88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458</v>
      </c>
      <c r="AT271" s="224" t="s">
        <v>120</v>
      </c>
      <c r="AU271" s="224" t="s">
        <v>83</v>
      </c>
      <c r="AY271" s="14" t="s">
        <v>117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81</v>
      </c>
      <c r="BK271" s="225">
        <f>ROUND(I271*H271,2)</f>
        <v>0</v>
      </c>
      <c r="BL271" s="14" t="s">
        <v>458</v>
      </c>
      <c r="BM271" s="224" t="s">
        <v>474</v>
      </c>
    </row>
    <row r="272" s="2" customFormat="1">
      <c r="A272" s="35"/>
      <c r="B272" s="36"/>
      <c r="C272" s="37"/>
      <c r="D272" s="226" t="s">
        <v>126</v>
      </c>
      <c r="E272" s="37"/>
      <c r="F272" s="227" t="s">
        <v>473</v>
      </c>
      <c r="G272" s="37"/>
      <c r="H272" s="37"/>
      <c r="I272" s="228"/>
      <c r="J272" s="37"/>
      <c r="K272" s="37"/>
      <c r="L272" s="41"/>
      <c r="M272" s="229"/>
      <c r="N272" s="230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126</v>
      </c>
      <c r="AU272" s="14" t="s">
        <v>83</v>
      </c>
    </row>
    <row r="273" s="2" customFormat="1">
      <c r="A273" s="35"/>
      <c r="B273" s="36"/>
      <c r="C273" s="37"/>
      <c r="D273" s="226" t="s">
        <v>128</v>
      </c>
      <c r="E273" s="37"/>
      <c r="F273" s="231" t="s">
        <v>475</v>
      </c>
      <c r="G273" s="37"/>
      <c r="H273" s="37"/>
      <c r="I273" s="228"/>
      <c r="J273" s="37"/>
      <c r="K273" s="37"/>
      <c r="L273" s="41"/>
      <c r="M273" s="229"/>
      <c r="N273" s="230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128</v>
      </c>
      <c r="AU273" s="14" t="s">
        <v>83</v>
      </c>
    </row>
    <row r="274" s="2" customFormat="1" ht="21.75" customHeight="1">
      <c r="A274" s="35"/>
      <c r="B274" s="36"/>
      <c r="C274" s="212" t="s">
        <v>476</v>
      </c>
      <c r="D274" s="212" t="s">
        <v>120</v>
      </c>
      <c r="E274" s="213" t="s">
        <v>477</v>
      </c>
      <c r="F274" s="214" t="s">
        <v>478</v>
      </c>
      <c r="G274" s="215" t="s">
        <v>186</v>
      </c>
      <c r="H274" s="216">
        <v>2</v>
      </c>
      <c r="I274" s="217"/>
      <c r="J274" s="218">
        <f>ROUND(I274*H274,2)</f>
        <v>0</v>
      </c>
      <c r="K274" s="219"/>
      <c r="L274" s="41"/>
      <c r="M274" s="220" t="s">
        <v>1</v>
      </c>
      <c r="N274" s="221" t="s">
        <v>38</v>
      </c>
      <c r="O274" s="88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458</v>
      </c>
      <c r="AT274" s="224" t="s">
        <v>120</v>
      </c>
      <c r="AU274" s="224" t="s">
        <v>83</v>
      </c>
      <c r="AY274" s="14" t="s">
        <v>117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81</v>
      </c>
      <c r="BK274" s="225">
        <f>ROUND(I274*H274,2)</f>
        <v>0</v>
      </c>
      <c r="BL274" s="14" t="s">
        <v>458</v>
      </c>
      <c r="BM274" s="224" t="s">
        <v>479</v>
      </c>
    </row>
    <row r="275" s="2" customFormat="1">
      <c r="A275" s="35"/>
      <c r="B275" s="36"/>
      <c r="C275" s="37"/>
      <c r="D275" s="226" t="s">
        <v>128</v>
      </c>
      <c r="E275" s="37"/>
      <c r="F275" s="231" t="s">
        <v>480</v>
      </c>
      <c r="G275" s="37"/>
      <c r="H275" s="37"/>
      <c r="I275" s="228"/>
      <c r="J275" s="37"/>
      <c r="K275" s="37"/>
      <c r="L275" s="41"/>
      <c r="M275" s="229"/>
      <c r="N275" s="230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128</v>
      </c>
      <c r="AU275" s="14" t="s">
        <v>83</v>
      </c>
    </row>
    <row r="276" s="2" customFormat="1" ht="24.15" customHeight="1">
      <c r="A276" s="35"/>
      <c r="B276" s="36"/>
      <c r="C276" s="212" t="s">
        <v>481</v>
      </c>
      <c r="D276" s="212" t="s">
        <v>120</v>
      </c>
      <c r="E276" s="213" t="s">
        <v>482</v>
      </c>
      <c r="F276" s="214" t="s">
        <v>483</v>
      </c>
      <c r="G276" s="215" t="s">
        <v>186</v>
      </c>
      <c r="H276" s="216">
        <v>2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38</v>
      </c>
      <c r="O276" s="88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458</v>
      </c>
      <c r="AT276" s="224" t="s">
        <v>120</v>
      </c>
      <c r="AU276" s="224" t="s">
        <v>83</v>
      </c>
      <c r="AY276" s="14" t="s">
        <v>117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81</v>
      </c>
      <c r="BK276" s="225">
        <f>ROUND(I276*H276,2)</f>
        <v>0</v>
      </c>
      <c r="BL276" s="14" t="s">
        <v>458</v>
      </c>
      <c r="BM276" s="224" t="s">
        <v>484</v>
      </c>
    </row>
    <row r="277" s="2" customFormat="1">
      <c r="A277" s="35"/>
      <c r="B277" s="36"/>
      <c r="C277" s="37"/>
      <c r="D277" s="226" t="s">
        <v>128</v>
      </c>
      <c r="E277" s="37"/>
      <c r="F277" s="231" t="s">
        <v>485</v>
      </c>
      <c r="G277" s="37"/>
      <c r="H277" s="37"/>
      <c r="I277" s="228"/>
      <c r="J277" s="37"/>
      <c r="K277" s="37"/>
      <c r="L277" s="41"/>
      <c r="M277" s="229"/>
      <c r="N277" s="230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128</v>
      </c>
      <c r="AU277" s="14" t="s">
        <v>83</v>
      </c>
    </row>
    <row r="278" s="2" customFormat="1" ht="37.8" customHeight="1">
      <c r="A278" s="35"/>
      <c r="B278" s="36"/>
      <c r="C278" s="212" t="s">
        <v>486</v>
      </c>
      <c r="D278" s="212" t="s">
        <v>120</v>
      </c>
      <c r="E278" s="213" t="s">
        <v>487</v>
      </c>
      <c r="F278" s="214" t="s">
        <v>488</v>
      </c>
      <c r="G278" s="215" t="s">
        <v>186</v>
      </c>
      <c r="H278" s="216">
        <v>2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38</v>
      </c>
      <c r="O278" s="88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458</v>
      </c>
      <c r="AT278" s="224" t="s">
        <v>120</v>
      </c>
      <c r="AU278" s="224" t="s">
        <v>83</v>
      </c>
      <c r="AY278" s="14" t="s">
        <v>117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81</v>
      </c>
      <c r="BK278" s="225">
        <f>ROUND(I278*H278,2)</f>
        <v>0</v>
      </c>
      <c r="BL278" s="14" t="s">
        <v>458</v>
      </c>
      <c r="BM278" s="224" t="s">
        <v>489</v>
      </c>
    </row>
    <row r="279" s="2" customFormat="1">
      <c r="A279" s="35"/>
      <c r="B279" s="36"/>
      <c r="C279" s="37"/>
      <c r="D279" s="226" t="s">
        <v>126</v>
      </c>
      <c r="E279" s="37"/>
      <c r="F279" s="227" t="s">
        <v>488</v>
      </c>
      <c r="G279" s="37"/>
      <c r="H279" s="37"/>
      <c r="I279" s="228"/>
      <c r="J279" s="37"/>
      <c r="K279" s="37"/>
      <c r="L279" s="41"/>
      <c r="M279" s="229"/>
      <c r="N279" s="230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126</v>
      </c>
      <c r="AU279" s="14" t="s">
        <v>83</v>
      </c>
    </row>
    <row r="280" s="2" customFormat="1">
      <c r="A280" s="35"/>
      <c r="B280" s="36"/>
      <c r="C280" s="37"/>
      <c r="D280" s="226" t="s">
        <v>128</v>
      </c>
      <c r="E280" s="37"/>
      <c r="F280" s="231" t="s">
        <v>490</v>
      </c>
      <c r="G280" s="37"/>
      <c r="H280" s="37"/>
      <c r="I280" s="228"/>
      <c r="J280" s="37"/>
      <c r="K280" s="37"/>
      <c r="L280" s="41"/>
      <c r="M280" s="229"/>
      <c r="N280" s="230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128</v>
      </c>
      <c r="AU280" s="14" t="s">
        <v>83</v>
      </c>
    </row>
    <row r="281" s="2" customFormat="1" ht="16.5" customHeight="1">
      <c r="A281" s="35"/>
      <c r="B281" s="36"/>
      <c r="C281" s="212" t="s">
        <v>491</v>
      </c>
      <c r="D281" s="212" t="s">
        <v>120</v>
      </c>
      <c r="E281" s="213" t="s">
        <v>492</v>
      </c>
      <c r="F281" s="214" t="s">
        <v>493</v>
      </c>
      <c r="G281" s="215" t="s">
        <v>450</v>
      </c>
      <c r="H281" s="216">
        <v>1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38</v>
      </c>
      <c r="O281" s="88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4" t="s">
        <v>458</v>
      </c>
      <c r="AT281" s="224" t="s">
        <v>120</v>
      </c>
      <c r="AU281" s="224" t="s">
        <v>83</v>
      </c>
      <c r="AY281" s="14" t="s">
        <v>117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4" t="s">
        <v>81</v>
      </c>
      <c r="BK281" s="225">
        <f>ROUND(I281*H281,2)</f>
        <v>0</v>
      </c>
      <c r="BL281" s="14" t="s">
        <v>458</v>
      </c>
      <c r="BM281" s="224" t="s">
        <v>494</v>
      </c>
    </row>
    <row r="282" s="2" customFormat="1" ht="24.15" customHeight="1">
      <c r="A282" s="35"/>
      <c r="B282" s="36"/>
      <c r="C282" s="212" t="s">
        <v>495</v>
      </c>
      <c r="D282" s="212" t="s">
        <v>120</v>
      </c>
      <c r="E282" s="213" t="s">
        <v>496</v>
      </c>
      <c r="F282" s="214" t="s">
        <v>497</v>
      </c>
      <c r="G282" s="215" t="s">
        <v>450</v>
      </c>
      <c r="H282" s="216">
        <v>1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38</v>
      </c>
      <c r="O282" s="88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458</v>
      </c>
      <c r="AT282" s="224" t="s">
        <v>120</v>
      </c>
      <c r="AU282" s="224" t="s">
        <v>83</v>
      </c>
      <c r="AY282" s="14" t="s">
        <v>117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81</v>
      </c>
      <c r="BK282" s="225">
        <f>ROUND(I282*H282,2)</f>
        <v>0</v>
      </c>
      <c r="BL282" s="14" t="s">
        <v>458</v>
      </c>
      <c r="BM282" s="224" t="s">
        <v>498</v>
      </c>
    </row>
    <row r="283" s="2" customFormat="1" ht="16.5" customHeight="1">
      <c r="A283" s="35"/>
      <c r="B283" s="36"/>
      <c r="C283" s="212" t="s">
        <v>499</v>
      </c>
      <c r="D283" s="212" t="s">
        <v>120</v>
      </c>
      <c r="E283" s="213" t="s">
        <v>500</v>
      </c>
      <c r="F283" s="214" t="s">
        <v>501</v>
      </c>
      <c r="G283" s="215" t="s">
        <v>450</v>
      </c>
      <c r="H283" s="216">
        <v>1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38</v>
      </c>
      <c r="O283" s="88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4" t="s">
        <v>458</v>
      </c>
      <c r="AT283" s="224" t="s">
        <v>120</v>
      </c>
      <c r="AU283" s="224" t="s">
        <v>83</v>
      </c>
      <c r="AY283" s="14" t="s">
        <v>117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4" t="s">
        <v>81</v>
      </c>
      <c r="BK283" s="225">
        <f>ROUND(I283*H283,2)</f>
        <v>0</v>
      </c>
      <c r="BL283" s="14" t="s">
        <v>458</v>
      </c>
      <c r="BM283" s="224" t="s">
        <v>502</v>
      </c>
    </row>
    <row r="284" s="2" customFormat="1" ht="16.5" customHeight="1">
      <c r="A284" s="35"/>
      <c r="B284" s="36"/>
      <c r="C284" s="212" t="s">
        <v>503</v>
      </c>
      <c r="D284" s="212" t="s">
        <v>120</v>
      </c>
      <c r="E284" s="213" t="s">
        <v>504</v>
      </c>
      <c r="F284" s="214" t="s">
        <v>505</v>
      </c>
      <c r="G284" s="215" t="s">
        <v>123</v>
      </c>
      <c r="H284" s="216">
        <v>1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38</v>
      </c>
      <c r="O284" s="88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458</v>
      </c>
      <c r="AT284" s="224" t="s">
        <v>120</v>
      </c>
      <c r="AU284" s="224" t="s">
        <v>83</v>
      </c>
      <c r="AY284" s="14" t="s">
        <v>117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81</v>
      </c>
      <c r="BK284" s="225">
        <f>ROUND(I284*H284,2)</f>
        <v>0</v>
      </c>
      <c r="BL284" s="14" t="s">
        <v>458</v>
      </c>
      <c r="BM284" s="224" t="s">
        <v>506</v>
      </c>
    </row>
    <row r="285" s="2" customFormat="1">
      <c r="A285" s="35"/>
      <c r="B285" s="36"/>
      <c r="C285" s="37"/>
      <c r="D285" s="226" t="s">
        <v>126</v>
      </c>
      <c r="E285" s="37"/>
      <c r="F285" s="227" t="s">
        <v>505</v>
      </c>
      <c r="G285" s="37"/>
      <c r="H285" s="37"/>
      <c r="I285" s="228"/>
      <c r="J285" s="37"/>
      <c r="K285" s="37"/>
      <c r="L285" s="41"/>
      <c r="M285" s="229"/>
      <c r="N285" s="230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126</v>
      </c>
      <c r="AU285" s="14" t="s">
        <v>83</v>
      </c>
    </row>
    <row r="286" s="2" customFormat="1" ht="16.5" customHeight="1">
      <c r="A286" s="35"/>
      <c r="B286" s="36"/>
      <c r="C286" s="212" t="s">
        <v>507</v>
      </c>
      <c r="D286" s="212" t="s">
        <v>120</v>
      </c>
      <c r="E286" s="213" t="s">
        <v>508</v>
      </c>
      <c r="F286" s="214" t="s">
        <v>509</v>
      </c>
      <c r="G286" s="215" t="s">
        <v>123</v>
      </c>
      <c r="H286" s="216">
        <v>1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38</v>
      </c>
      <c r="O286" s="88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458</v>
      </c>
      <c r="AT286" s="224" t="s">
        <v>120</v>
      </c>
      <c r="AU286" s="224" t="s">
        <v>83</v>
      </c>
      <c r="AY286" s="14" t="s">
        <v>117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81</v>
      </c>
      <c r="BK286" s="225">
        <f>ROUND(I286*H286,2)</f>
        <v>0</v>
      </c>
      <c r="BL286" s="14" t="s">
        <v>458</v>
      </c>
      <c r="BM286" s="224" t="s">
        <v>510</v>
      </c>
    </row>
    <row r="287" s="2" customFormat="1">
      <c r="A287" s="35"/>
      <c r="B287" s="36"/>
      <c r="C287" s="37"/>
      <c r="D287" s="226" t="s">
        <v>126</v>
      </c>
      <c r="E287" s="37"/>
      <c r="F287" s="227" t="s">
        <v>488</v>
      </c>
      <c r="G287" s="37"/>
      <c r="H287" s="37"/>
      <c r="I287" s="228"/>
      <c r="J287" s="37"/>
      <c r="K287" s="37"/>
      <c r="L287" s="41"/>
      <c r="M287" s="229"/>
      <c r="N287" s="230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126</v>
      </c>
      <c r="AU287" s="14" t="s">
        <v>83</v>
      </c>
    </row>
    <row r="288" s="2" customFormat="1" ht="37.8" customHeight="1">
      <c r="A288" s="35"/>
      <c r="B288" s="36"/>
      <c r="C288" s="212" t="s">
        <v>511</v>
      </c>
      <c r="D288" s="212" t="s">
        <v>120</v>
      </c>
      <c r="E288" s="213" t="s">
        <v>512</v>
      </c>
      <c r="F288" s="214" t="s">
        <v>513</v>
      </c>
      <c r="G288" s="215" t="s">
        <v>123</v>
      </c>
      <c r="H288" s="216">
        <v>1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38</v>
      </c>
      <c r="O288" s="88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458</v>
      </c>
      <c r="AT288" s="224" t="s">
        <v>120</v>
      </c>
      <c r="AU288" s="224" t="s">
        <v>83</v>
      </c>
      <c r="AY288" s="14" t="s">
        <v>117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81</v>
      </c>
      <c r="BK288" s="225">
        <f>ROUND(I288*H288,2)</f>
        <v>0</v>
      </c>
      <c r="BL288" s="14" t="s">
        <v>458</v>
      </c>
      <c r="BM288" s="224" t="s">
        <v>514</v>
      </c>
    </row>
    <row r="289" s="2" customFormat="1">
      <c r="A289" s="35"/>
      <c r="B289" s="36"/>
      <c r="C289" s="37"/>
      <c r="D289" s="226" t="s">
        <v>126</v>
      </c>
      <c r="E289" s="37"/>
      <c r="F289" s="227" t="s">
        <v>513</v>
      </c>
      <c r="G289" s="37"/>
      <c r="H289" s="37"/>
      <c r="I289" s="228"/>
      <c r="J289" s="37"/>
      <c r="K289" s="37"/>
      <c r="L289" s="41"/>
      <c r="M289" s="229"/>
      <c r="N289" s="230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126</v>
      </c>
      <c r="AU289" s="14" t="s">
        <v>83</v>
      </c>
    </row>
    <row r="290" s="2" customFormat="1" ht="24.15" customHeight="1">
      <c r="A290" s="35"/>
      <c r="B290" s="36"/>
      <c r="C290" s="212" t="s">
        <v>515</v>
      </c>
      <c r="D290" s="212" t="s">
        <v>120</v>
      </c>
      <c r="E290" s="213" t="s">
        <v>516</v>
      </c>
      <c r="F290" s="214" t="s">
        <v>517</v>
      </c>
      <c r="G290" s="215" t="s">
        <v>186</v>
      </c>
      <c r="H290" s="216">
        <v>1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38</v>
      </c>
      <c r="O290" s="88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458</v>
      </c>
      <c r="AT290" s="224" t="s">
        <v>120</v>
      </c>
      <c r="AU290" s="224" t="s">
        <v>83</v>
      </c>
      <c r="AY290" s="14" t="s">
        <v>117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81</v>
      </c>
      <c r="BK290" s="225">
        <f>ROUND(I290*H290,2)</f>
        <v>0</v>
      </c>
      <c r="BL290" s="14" t="s">
        <v>458</v>
      </c>
      <c r="BM290" s="224" t="s">
        <v>518</v>
      </c>
    </row>
    <row r="291" s="2" customFormat="1">
      <c r="A291" s="35"/>
      <c r="B291" s="36"/>
      <c r="C291" s="37"/>
      <c r="D291" s="226" t="s">
        <v>126</v>
      </c>
      <c r="E291" s="37"/>
      <c r="F291" s="227" t="s">
        <v>517</v>
      </c>
      <c r="G291" s="37"/>
      <c r="H291" s="37"/>
      <c r="I291" s="228"/>
      <c r="J291" s="37"/>
      <c r="K291" s="37"/>
      <c r="L291" s="41"/>
      <c r="M291" s="243"/>
      <c r="N291" s="244"/>
      <c r="O291" s="245"/>
      <c r="P291" s="245"/>
      <c r="Q291" s="245"/>
      <c r="R291" s="245"/>
      <c r="S291" s="245"/>
      <c r="T291" s="24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126</v>
      </c>
      <c r="AU291" s="14" t="s">
        <v>83</v>
      </c>
    </row>
    <row r="292" s="2" customFormat="1" ht="6.96" customHeight="1">
      <c r="A292" s="35"/>
      <c r="B292" s="63"/>
      <c r="C292" s="64"/>
      <c r="D292" s="64"/>
      <c r="E292" s="64"/>
      <c r="F292" s="64"/>
      <c r="G292" s="64"/>
      <c r="H292" s="64"/>
      <c r="I292" s="64"/>
      <c r="J292" s="64"/>
      <c r="K292" s="64"/>
      <c r="L292" s="41"/>
      <c r="M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</row>
  </sheetData>
  <sheetProtection sheet="1" autoFilter="0" formatColumns="0" formatRows="0" objects="1" scenarios="1" spinCount="100000" saltValue="+XoVQYbqj6GRQfG53DVeSE1YNTqiOR3n9BN4Sa8wgcSDBtmPMDbjsyQCiJEylquzpzT8e/7UONkNmCN2aRvk2Q==" hashValue="8JF0Tt0HrnAzgYFEvbnrdH4C4nliQzLa8N2agPFAz5FW5Db713Cd27rke64Ntc+Kfc/X5/B7Q/lNlGObWSsfTw==" algorithmName="SHA-512" password="CC35"/>
  <autoFilter ref="C125:K29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Zemina Radek</dc:creator>
  <cp:lastModifiedBy>Zemina Radek</cp:lastModifiedBy>
  <dcterms:created xsi:type="dcterms:W3CDTF">2024-05-23T08:38:02Z</dcterms:created>
  <dcterms:modified xsi:type="dcterms:W3CDTF">2024-05-23T08:38:03Z</dcterms:modified>
</cp:coreProperties>
</file>