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0 - Vedlejší rozpočto..." sheetId="2" r:id="rId2"/>
    <sheet name="SO 01 - Architektonicky s..." sheetId="3" r:id="rId3"/>
    <sheet name="TI 01 - Vzduchotechnika" sheetId="4" r:id="rId4"/>
    <sheet name="TI 02 - Zdravotechnické i..." sheetId="5" r:id="rId5"/>
    <sheet name="SO 02 - Informační systém" sheetId="6" r:id="rId6"/>
    <sheet name="01 - Silnoproudá elektrot..." sheetId="7" r:id="rId7"/>
    <sheet name="02 - Rozvaděč R-2.PP" sheetId="8" r:id="rId8"/>
    <sheet name="03 - Slaboproudá elektroi..." sheetId="9" r:id="rId9"/>
    <sheet name="04 - Přenos dat z měřičů ..." sheetId="10" r:id="rId10"/>
    <sheet name="Pokyny pro vyplnění" sheetId="11" r:id="rId11"/>
  </sheets>
  <definedNames>
    <definedName name="_xlnm.Print_Area" localSheetId="0">'Rekapitulace stavby'!$D$4:$AO$36,'Rekapitulace stavby'!$C$42:$AQ$65</definedName>
    <definedName name="_xlnm.Print_Titles" localSheetId="0">'Rekapitulace stavby'!$52:$52</definedName>
    <definedName name="_xlnm._FilterDatabase" localSheetId="1" hidden="1">'SO 00 - Vedlejší rozpočto...'!$C$86:$K$182</definedName>
    <definedName name="_xlnm.Print_Area" localSheetId="1">'SO 00 - Vedlejší rozpočto...'!$C$4:$J$39,'SO 00 - Vedlejší rozpočto...'!$C$45:$J$68,'SO 00 - Vedlejší rozpočto...'!$C$74:$K$182</definedName>
    <definedName name="_xlnm.Print_Titles" localSheetId="1">'SO 00 - Vedlejší rozpočto...'!$86:$86</definedName>
    <definedName name="_xlnm._FilterDatabase" localSheetId="2" hidden="1">'SO 01 - Architektonicky s...'!$C$113:$K$1820</definedName>
    <definedName name="_xlnm.Print_Area" localSheetId="2">'SO 01 - Architektonicky s...'!$C$4:$J$39,'SO 01 - Architektonicky s...'!$C$45:$J$95,'SO 01 - Architektonicky s...'!$C$101:$K$1820</definedName>
    <definedName name="_xlnm.Print_Titles" localSheetId="2">'SO 01 - Architektonicky s...'!$113:$113</definedName>
    <definedName name="_xlnm._FilterDatabase" localSheetId="3" hidden="1">'TI 01 - Vzduchotechnika'!$C$81:$K$138</definedName>
    <definedName name="_xlnm.Print_Area" localSheetId="3">'TI 01 - Vzduchotechnika'!$C$4:$J$39,'TI 01 - Vzduchotechnika'!$C$45:$J$63,'TI 01 - Vzduchotechnika'!$C$69:$K$138</definedName>
    <definedName name="_xlnm.Print_Titles" localSheetId="3">'TI 01 - Vzduchotechnika'!$81:$81</definedName>
    <definedName name="_xlnm._FilterDatabase" localSheetId="4" hidden="1">'TI 02 - Zdravotechnické i...'!$C$91:$K$209</definedName>
    <definedName name="_xlnm.Print_Area" localSheetId="4">'TI 02 - Zdravotechnické i...'!$C$4:$J$39,'TI 02 - Zdravotechnické i...'!$C$45:$J$73,'TI 02 - Zdravotechnické i...'!$C$79:$K$209</definedName>
    <definedName name="_xlnm.Print_Titles" localSheetId="4">'TI 02 - Zdravotechnické i...'!$91:$91</definedName>
    <definedName name="_xlnm._FilterDatabase" localSheetId="5" hidden="1">'SO 02 - Informační systém'!$C$80:$K$89</definedName>
    <definedName name="_xlnm.Print_Area" localSheetId="5">'SO 02 - Informační systém'!$C$4:$J$39,'SO 02 - Informační systém'!$C$45:$J$62,'SO 02 - Informační systém'!$C$68:$K$89</definedName>
    <definedName name="_xlnm.Print_Titles" localSheetId="5">'SO 02 - Informační systém'!$80:$80</definedName>
    <definedName name="_xlnm._FilterDatabase" localSheetId="6" hidden="1">'01 - Silnoproudá elektrot...'!$C$95:$K$243</definedName>
    <definedName name="_xlnm.Print_Area" localSheetId="6">'01 - Silnoproudá elektrot...'!$C$4:$J$41,'01 - Silnoproudá elektrot...'!$C$47:$J$75,'01 - Silnoproudá elektrot...'!$C$81:$K$243</definedName>
    <definedName name="_xlnm.Print_Titles" localSheetId="6">'01 - Silnoproudá elektrot...'!$95:$95</definedName>
    <definedName name="_xlnm._FilterDatabase" localSheetId="7" hidden="1">'02 - Rozvaděč R-2.PP'!$C$86:$K$135</definedName>
    <definedName name="_xlnm.Print_Area" localSheetId="7">'02 - Rozvaděč R-2.PP'!$C$4:$J$41,'02 - Rozvaděč R-2.PP'!$C$47:$J$66,'02 - Rozvaděč R-2.PP'!$C$72:$K$135</definedName>
    <definedName name="_xlnm.Print_Titles" localSheetId="7">'02 - Rozvaděč R-2.PP'!$86:$86</definedName>
    <definedName name="_xlnm._FilterDatabase" localSheetId="8" hidden="1">'03 - Slaboproudá elektroi...'!$C$93:$K$184</definedName>
    <definedName name="_xlnm.Print_Area" localSheetId="8">'03 - Slaboproudá elektroi...'!$C$4:$J$41,'03 - Slaboproudá elektroi...'!$C$47:$J$73,'03 - Slaboproudá elektroi...'!$C$79:$K$184</definedName>
    <definedName name="_xlnm.Print_Titles" localSheetId="8">'03 - Slaboproudá elektroi...'!$93:$93</definedName>
    <definedName name="_xlnm._FilterDatabase" localSheetId="9" hidden="1">'04 - Přenos dat z měřičů ...'!$C$94:$K$201</definedName>
    <definedName name="_xlnm.Print_Area" localSheetId="9">'04 - Přenos dat z měřičů ...'!$C$4:$J$41,'04 - Přenos dat z měřičů ...'!$C$47:$J$74,'04 - Přenos dat z měřičů ...'!$C$80:$K$201</definedName>
    <definedName name="_xlnm.Print_Titles" localSheetId="9">'04 - Přenos dat z měřičů ...'!$94:$94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J39"/>
  <c r="J38"/>
  <c i="1" r="AY64"/>
  <c i="10" r="J37"/>
  <c i="1" r="AX64"/>
  <c i="10" r="BI199"/>
  <c r="BH199"/>
  <c r="BG199"/>
  <c r="BF199"/>
  <c r="T199"/>
  <c r="T198"/>
  <c r="R199"/>
  <c r="R198"/>
  <c r="P199"/>
  <c r="P198"/>
  <c r="BI195"/>
  <c r="BH195"/>
  <c r="BG195"/>
  <c r="BF195"/>
  <c r="T195"/>
  <c r="T194"/>
  <c r="R195"/>
  <c r="R194"/>
  <c r="P195"/>
  <c r="P194"/>
  <c r="BI191"/>
  <c r="BH191"/>
  <c r="BG191"/>
  <c r="BF191"/>
  <c r="T191"/>
  <c r="R191"/>
  <c r="P191"/>
  <c r="BI188"/>
  <c r="BH188"/>
  <c r="BG188"/>
  <c r="BF188"/>
  <c r="T188"/>
  <c r="R188"/>
  <c r="P188"/>
  <c r="BI183"/>
  <c r="BH183"/>
  <c r="BG183"/>
  <c r="BF183"/>
  <c r="T183"/>
  <c r="T182"/>
  <c r="T181"/>
  <c r="R183"/>
  <c r="R182"/>
  <c r="R181"/>
  <c r="P183"/>
  <c r="P182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9"/>
  <c r="BH109"/>
  <c r="BG109"/>
  <c r="BF109"/>
  <c r="T109"/>
  <c r="R109"/>
  <c r="P109"/>
  <c r="BI103"/>
  <c r="BH103"/>
  <c r="BG103"/>
  <c r="BF103"/>
  <c r="T103"/>
  <c r="R103"/>
  <c r="P103"/>
  <c r="BI98"/>
  <c r="BH98"/>
  <c r="BG98"/>
  <c r="BF98"/>
  <c r="T98"/>
  <c r="R98"/>
  <c r="P98"/>
  <c r="J92"/>
  <c r="J91"/>
  <c r="F91"/>
  <c r="F89"/>
  <c r="E87"/>
  <c r="J59"/>
  <c r="J58"/>
  <c r="F58"/>
  <c r="F56"/>
  <c r="E54"/>
  <c r="J20"/>
  <c r="E20"/>
  <c r="F92"/>
  <c r="J19"/>
  <c r="J14"/>
  <c r="J56"/>
  <c r="E7"/>
  <c r="E83"/>
  <c i="9" r="J39"/>
  <c r="J38"/>
  <c i="1" r="AY63"/>
  <c i="9" r="J37"/>
  <c i="1" r="AX63"/>
  <c i="9" r="BI182"/>
  <c r="BH182"/>
  <c r="BG182"/>
  <c r="BF182"/>
  <c r="T182"/>
  <c r="T181"/>
  <c r="R182"/>
  <c r="R181"/>
  <c r="P182"/>
  <c r="P181"/>
  <c r="BI178"/>
  <c r="BH178"/>
  <c r="BG178"/>
  <c r="BF178"/>
  <c r="T178"/>
  <c r="T177"/>
  <c r="R178"/>
  <c r="R177"/>
  <c r="P178"/>
  <c r="P177"/>
  <c r="BI174"/>
  <c r="BH174"/>
  <c r="BG174"/>
  <c r="BF174"/>
  <c r="T174"/>
  <c r="R174"/>
  <c r="P174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3"/>
  <c r="BH143"/>
  <c r="BG143"/>
  <c r="BF143"/>
  <c r="T143"/>
  <c r="R143"/>
  <c r="P143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0"/>
  <c r="BH100"/>
  <c r="BG100"/>
  <c r="BF100"/>
  <c r="T100"/>
  <c r="R100"/>
  <c r="P100"/>
  <c r="BI97"/>
  <c r="BH97"/>
  <c r="BG97"/>
  <c r="BF97"/>
  <c r="T97"/>
  <c r="R97"/>
  <c r="P97"/>
  <c r="J91"/>
  <c r="J90"/>
  <c r="F90"/>
  <c r="F88"/>
  <c r="E86"/>
  <c r="J59"/>
  <c r="J58"/>
  <c r="F58"/>
  <c r="F56"/>
  <c r="E54"/>
  <c r="J20"/>
  <c r="E20"/>
  <c r="F91"/>
  <c r="J19"/>
  <c r="J14"/>
  <c r="J56"/>
  <c r="E7"/>
  <c r="E82"/>
  <c i="8" r="J39"/>
  <c r="J38"/>
  <c i="1" r="AY62"/>
  <c i="8" r="J37"/>
  <c i="1" r="AX62"/>
  <c i="8"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81"/>
  <c r="E7"/>
  <c r="E75"/>
  <c i="7" r="J39"/>
  <c r="J38"/>
  <c i="1" r="AY61"/>
  <c i="7" r="J37"/>
  <c i="1" r="AX61"/>
  <c i="7" r="BI241"/>
  <c r="BH241"/>
  <c r="BG241"/>
  <c r="BF241"/>
  <c r="T241"/>
  <c r="T240"/>
  <c r="R241"/>
  <c r="R240"/>
  <c r="P241"/>
  <c r="P240"/>
  <c r="BI237"/>
  <c r="BH237"/>
  <c r="BG237"/>
  <c r="BF237"/>
  <c r="T237"/>
  <c r="T236"/>
  <c r="R237"/>
  <c r="R236"/>
  <c r="P237"/>
  <c r="P236"/>
  <c r="BI233"/>
  <c r="BH233"/>
  <c r="BG233"/>
  <c r="BF233"/>
  <c r="T233"/>
  <c r="R233"/>
  <c r="P233"/>
  <c r="BI228"/>
  <c r="BH228"/>
  <c r="BG228"/>
  <c r="BF228"/>
  <c r="T228"/>
  <c r="R228"/>
  <c r="P228"/>
  <c r="BI223"/>
  <c r="BH223"/>
  <c r="BG223"/>
  <c r="BF223"/>
  <c r="T223"/>
  <c r="R223"/>
  <c r="P223"/>
  <c r="BI220"/>
  <c r="BH220"/>
  <c r="BG220"/>
  <c r="BF220"/>
  <c r="T220"/>
  <c r="R220"/>
  <c r="P220"/>
  <c r="BI217"/>
  <c r="BH217"/>
  <c r="BG217"/>
  <c r="BF217"/>
  <c r="T217"/>
  <c r="R217"/>
  <c r="P217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5"/>
  <c r="BH175"/>
  <c r="BG175"/>
  <c r="BF175"/>
  <c r="T175"/>
  <c r="R175"/>
  <c r="P175"/>
  <c r="BI173"/>
  <c r="BH173"/>
  <c r="BG173"/>
  <c r="BF173"/>
  <c r="T173"/>
  <c r="R173"/>
  <c r="P173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3"/>
  <c r="BH163"/>
  <c r="BG163"/>
  <c r="BF163"/>
  <c r="T163"/>
  <c r="R163"/>
  <c r="P163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4"/>
  <c r="BH104"/>
  <c r="BG104"/>
  <c r="BF104"/>
  <c r="T104"/>
  <c r="R104"/>
  <c r="P104"/>
  <c r="BI99"/>
  <c r="BH99"/>
  <c r="BG99"/>
  <c r="BF99"/>
  <c r="T99"/>
  <c r="T98"/>
  <c r="R99"/>
  <c r="R98"/>
  <c r="P99"/>
  <c r="P98"/>
  <c r="J93"/>
  <c r="J92"/>
  <c r="F92"/>
  <c r="F90"/>
  <c r="E88"/>
  <c r="J59"/>
  <c r="J58"/>
  <c r="F58"/>
  <c r="F56"/>
  <c r="E54"/>
  <c r="J20"/>
  <c r="E20"/>
  <c r="F59"/>
  <c r="J19"/>
  <c r="J14"/>
  <c r="J56"/>
  <c r="E7"/>
  <c r="E84"/>
  <c i="6" r="J37"/>
  <c r="J36"/>
  <c i="1" r="AY59"/>
  <c i="6" r="J35"/>
  <c i="1" r="AX59"/>
  <c i="6" r="BI84"/>
  <c r="BH84"/>
  <c r="BG84"/>
  <c r="BF84"/>
  <c r="T84"/>
  <c r="T83"/>
  <c r="T82"/>
  <c r="T81"/>
  <c r="R84"/>
  <c r="R83"/>
  <c r="R82"/>
  <c r="R81"/>
  <c r="P84"/>
  <c r="P83"/>
  <c r="P82"/>
  <c r="P81"/>
  <c i="1" r="AU59"/>
  <c i="6" r="J78"/>
  <c r="J77"/>
  <c r="F77"/>
  <c r="F75"/>
  <c r="E73"/>
  <c r="J55"/>
  <c r="J54"/>
  <c r="F54"/>
  <c r="F52"/>
  <c r="E50"/>
  <c r="J18"/>
  <c r="E18"/>
  <c r="F55"/>
  <c r="J17"/>
  <c r="J12"/>
  <c r="J75"/>
  <c r="E7"/>
  <c r="E71"/>
  <c i="5" r="J37"/>
  <c r="J36"/>
  <c i="1" r="AY58"/>
  <c i="5" r="J35"/>
  <c i="1" r="AX58"/>
  <c i="5" r="BI205"/>
  <c r="BH205"/>
  <c r="BG205"/>
  <c r="BF205"/>
  <c r="T205"/>
  <c r="R205"/>
  <c r="P205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7"/>
  <c r="BH127"/>
  <c r="BG127"/>
  <c r="BF127"/>
  <c r="T127"/>
  <c r="T126"/>
  <c r="R127"/>
  <c r="R126"/>
  <c r="P127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5"/>
  <c r="BH95"/>
  <c r="BG95"/>
  <c r="BF95"/>
  <c r="T95"/>
  <c r="T94"/>
  <c r="R95"/>
  <c r="R94"/>
  <c r="P95"/>
  <c r="P94"/>
  <c r="J89"/>
  <c r="J88"/>
  <c r="F88"/>
  <c r="F86"/>
  <c r="E84"/>
  <c r="J55"/>
  <c r="J54"/>
  <c r="F54"/>
  <c r="F52"/>
  <c r="E50"/>
  <c r="J18"/>
  <c r="E18"/>
  <c r="F89"/>
  <c r="J17"/>
  <c r="J12"/>
  <c r="J86"/>
  <c r="E7"/>
  <c r="E82"/>
  <c i="4" r="J37"/>
  <c r="J36"/>
  <c i="1" r="AY57"/>
  <c i="4" r="J35"/>
  <c i="1" r="AX57"/>
  <c i="4"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BI86"/>
  <c r="BH86"/>
  <c r="BG86"/>
  <c r="BF86"/>
  <c r="T86"/>
  <c r="R86"/>
  <c r="P86"/>
  <c r="J79"/>
  <c r="J78"/>
  <c r="F78"/>
  <c r="F76"/>
  <c r="E74"/>
  <c r="J55"/>
  <c r="J54"/>
  <c r="F54"/>
  <c r="F52"/>
  <c r="E50"/>
  <c r="J18"/>
  <c r="E18"/>
  <c r="F55"/>
  <c r="J17"/>
  <c r="J12"/>
  <c r="J52"/>
  <c r="E7"/>
  <c r="E48"/>
  <c i="3" r="J37"/>
  <c r="J36"/>
  <c i="1" r="AY56"/>
  <c i="3" r="J35"/>
  <c i="1" r="AX56"/>
  <c i="3" r="BI1818"/>
  <c r="BH1818"/>
  <c r="BG1818"/>
  <c r="BF1818"/>
  <c r="T1818"/>
  <c r="R1818"/>
  <c r="P1818"/>
  <c r="BI1815"/>
  <c r="BH1815"/>
  <c r="BG1815"/>
  <c r="BF1815"/>
  <c r="T1815"/>
  <c r="R1815"/>
  <c r="P1815"/>
  <c r="BI1812"/>
  <c r="BH1812"/>
  <c r="BG1812"/>
  <c r="BF1812"/>
  <c r="T1812"/>
  <c r="R1812"/>
  <c r="P1812"/>
  <c r="BI1808"/>
  <c r="BH1808"/>
  <c r="BG1808"/>
  <c r="BF1808"/>
  <c r="T1808"/>
  <c r="T1807"/>
  <c r="R1808"/>
  <c r="R1807"/>
  <c r="P1808"/>
  <c r="P1807"/>
  <c r="BI1804"/>
  <c r="BH1804"/>
  <c r="BG1804"/>
  <c r="BF1804"/>
  <c r="T1804"/>
  <c r="T1803"/>
  <c r="R1804"/>
  <c r="R1803"/>
  <c r="P1804"/>
  <c r="P1803"/>
  <c r="BI1798"/>
  <c r="BH1798"/>
  <c r="BG1798"/>
  <c r="BF1798"/>
  <c r="T1798"/>
  <c r="T1797"/>
  <c r="R1798"/>
  <c r="R1797"/>
  <c r="P1798"/>
  <c r="P1797"/>
  <c r="BI1794"/>
  <c r="BH1794"/>
  <c r="BG1794"/>
  <c r="BF1794"/>
  <c r="T1794"/>
  <c r="R1794"/>
  <c r="P1794"/>
  <c r="BI1791"/>
  <c r="BH1791"/>
  <c r="BG1791"/>
  <c r="BF1791"/>
  <c r="T1791"/>
  <c r="R1791"/>
  <c r="P1791"/>
  <c r="BI1788"/>
  <c r="BH1788"/>
  <c r="BG1788"/>
  <c r="BF1788"/>
  <c r="T1788"/>
  <c r="R1788"/>
  <c r="P1788"/>
  <c r="BI1785"/>
  <c r="BH1785"/>
  <c r="BG1785"/>
  <c r="BF1785"/>
  <c r="T1785"/>
  <c r="R1785"/>
  <c r="P1785"/>
  <c r="BI1782"/>
  <c r="BH1782"/>
  <c r="BG1782"/>
  <c r="BF1782"/>
  <c r="T1782"/>
  <c r="R1782"/>
  <c r="P1782"/>
  <c r="BI1779"/>
  <c r="BH1779"/>
  <c r="BG1779"/>
  <c r="BF1779"/>
  <c r="T1779"/>
  <c r="R1779"/>
  <c r="P1779"/>
  <c r="BI1776"/>
  <c r="BH1776"/>
  <c r="BG1776"/>
  <c r="BF1776"/>
  <c r="T1776"/>
  <c r="R1776"/>
  <c r="P1776"/>
  <c r="BI1773"/>
  <c r="BH1773"/>
  <c r="BG1773"/>
  <c r="BF1773"/>
  <c r="T1773"/>
  <c r="R1773"/>
  <c r="P1773"/>
  <c r="BI1767"/>
  <c r="BH1767"/>
  <c r="BG1767"/>
  <c r="BF1767"/>
  <c r="T1767"/>
  <c r="T1766"/>
  <c r="R1767"/>
  <c r="R1766"/>
  <c r="P1767"/>
  <c r="P1766"/>
  <c r="BI1762"/>
  <c r="BH1762"/>
  <c r="BG1762"/>
  <c r="BF1762"/>
  <c r="T1762"/>
  <c r="R1762"/>
  <c r="P1762"/>
  <c r="BI1759"/>
  <c r="BH1759"/>
  <c r="BG1759"/>
  <c r="BF1759"/>
  <c r="T1759"/>
  <c r="R1759"/>
  <c r="P1759"/>
  <c r="BI1751"/>
  <c r="BH1751"/>
  <c r="BG1751"/>
  <c r="BF1751"/>
  <c r="T1751"/>
  <c r="R1751"/>
  <c r="P1751"/>
  <c r="BI1745"/>
  <c r="BH1745"/>
  <c r="BG1745"/>
  <c r="BF1745"/>
  <c r="T1745"/>
  <c r="R1745"/>
  <c r="P1745"/>
  <c r="BI1739"/>
  <c r="BH1739"/>
  <c r="BG1739"/>
  <c r="BF1739"/>
  <c r="T1739"/>
  <c r="R1739"/>
  <c r="P1739"/>
  <c r="BI1733"/>
  <c r="BH1733"/>
  <c r="BG1733"/>
  <c r="BF1733"/>
  <c r="T1733"/>
  <c r="R1733"/>
  <c r="P1733"/>
  <c r="BI1703"/>
  <c r="BH1703"/>
  <c r="BG1703"/>
  <c r="BF1703"/>
  <c r="T1703"/>
  <c r="R1703"/>
  <c r="P1703"/>
  <c r="BI1675"/>
  <c r="BH1675"/>
  <c r="BG1675"/>
  <c r="BF1675"/>
  <c r="T1675"/>
  <c r="R1675"/>
  <c r="P1675"/>
  <c r="BI1646"/>
  <c r="BH1646"/>
  <c r="BG1646"/>
  <c r="BF1646"/>
  <c r="T1646"/>
  <c r="R1646"/>
  <c r="P1646"/>
  <c r="BI1634"/>
  <c r="BH1634"/>
  <c r="BG1634"/>
  <c r="BF1634"/>
  <c r="T1634"/>
  <c r="R1634"/>
  <c r="P1634"/>
  <c r="BI1629"/>
  <c r="BH1629"/>
  <c r="BG1629"/>
  <c r="BF1629"/>
  <c r="T1629"/>
  <c r="R1629"/>
  <c r="P1629"/>
  <c r="BI1624"/>
  <c r="BH1624"/>
  <c r="BG1624"/>
  <c r="BF1624"/>
  <c r="T1624"/>
  <c r="R1624"/>
  <c r="P1624"/>
  <c r="BI1596"/>
  <c r="BH1596"/>
  <c r="BG1596"/>
  <c r="BF1596"/>
  <c r="T1596"/>
  <c r="R1596"/>
  <c r="P1596"/>
  <c r="BI1567"/>
  <c r="BH1567"/>
  <c r="BG1567"/>
  <c r="BF1567"/>
  <c r="T1567"/>
  <c r="R1567"/>
  <c r="P1567"/>
  <c r="BI1539"/>
  <c r="BH1539"/>
  <c r="BG1539"/>
  <c r="BF1539"/>
  <c r="T1539"/>
  <c r="R1539"/>
  <c r="P1539"/>
  <c r="BI1510"/>
  <c r="BH1510"/>
  <c r="BG1510"/>
  <c r="BF1510"/>
  <c r="T1510"/>
  <c r="R1510"/>
  <c r="P1510"/>
  <c r="BI1507"/>
  <c r="BH1507"/>
  <c r="BG1507"/>
  <c r="BF1507"/>
  <c r="T1507"/>
  <c r="R1507"/>
  <c r="P1507"/>
  <c r="BI1502"/>
  <c r="BH1502"/>
  <c r="BG1502"/>
  <c r="BF1502"/>
  <c r="T1502"/>
  <c r="R1502"/>
  <c r="P1502"/>
  <c r="BI1499"/>
  <c r="BH1499"/>
  <c r="BG1499"/>
  <c r="BF1499"/>
  <c r="T1499"/>
  <c r="R1499"/>
  <c r="P1499"/>
  <c r="BI1471"/>
  <c r="BH1471"/>
  <c r="BG1471"/>
  <c r="BF1471"/>
  <c r="T1471"/>
  <c r="R1471"/>
  <c r="P1471"/>
  <c r="BI1468"/>
  <c r="BH1468"/>
  <c r="BG1468"/>
  <c r="BF1468"/>
  <c r="T1468"/>
  <c r="R1468"/>
  <c r="P1468"/>
  <c r="BI1448"/>
  <c r="BH1448"/>
  <c r="BG1448"/>
  <c r="BF1448"/>
  <c r="T1448"/>
  <c r="R1448"/>
  <c r="P1448"/>
  <c r="BI1445"/>
  <c r="BH1445"/>
  <c r="BG1445"/>
  <c r="BF1445"/>
  <c r="T1445"/>
  <c r="R1445"/>
  <c r="P1445"/>
  <c r="BI1440"/>
  <c r="BH1440"/>
  <c r="BG1440"/>
  <c r="BF1440"/>
  <c r="T1440"/>
  <c r="R1440"/>
  <c r="P1440"/>
  <c r="BI1435"/>
  <c r="BH1435"/>
  <c r="BG1435"/>
  <c r="BF1435"/>
  <c r="T1435"/>
  <c r="R1435"/>
  <c r="P1435"/>
  <c r="BI1430"/>
  <c r="BH1430"/>
  <c r="BG1430"/>
  <c r="BF1430"/>
  <c r="T1430"/>
  <c r="R1430"/>
  <c r="P1430"/>
  <c r="BI1425"/>
  <c r="BH1425"/>
  <c r="BG1425"/>
  <c r="BF1425"/>
  <c r="T1425"/>
  <c r="R1425"/>
  <c r="P1425"/>
  <c r="BI1422"/>
  <c r="BH1422"/>
  <c r="BG1422"/>
  <c r="BF1422"/>
  <c r="T1422"/>
  <c r="R1422"/>
  <c r="P1422"/>
  <c r="BI1417"/>
  <c r="BH1417"/>
  <c r="BG1417"/>
  <c r="BF1417"/>
  <c r="T1417"/>
  <c r="R1417"/>
  <c r="P1417"/>
  <c r="BI1412"/>
  <c r="BH1412"/>
  <c r="BG1412"/>
  <c r="BF1412"/>
  <c r="T1412"/>
  <c r="R1412"/>
  <c r="P1412"/>
  <c r="BI1407"/>
  <c r="BH1407"/>
  <c r="BG1407"/>
  <c r="BF1407"/>
  <c r="T1407"/>
  <c r="R1407"/>
  <c r="P1407"/>
  <c r="BI1379"/>
  <c r="BH1379"/>
  <c r="BG1379"/>
  <c r="BF1379"/>
  <c r="T1379"/>
  <c r="R1379"/>
  <c r="P1379"/>
  <c r="BI1350"/>
  <c r="BH1350"/>
  <c r="BG1350"/>
  <c r="BF1350"/>
  <c r="T1350"/>
  <c r="R1350"/>
  <c r="P1350"/>
  <c r="BI1322"/>
  <c r="BH1322"/>
  <c r="BG1322"/>
  <c r="BF1322"/>
  <c r="T1322"/>
  <c r="R1322"/>
  <c r="P1322"/>
  <c r="BI1293"/>
  <c r="BH1293"/>
  <c r="BG1293"/>
  <c r="BF1293"/>
  <c r="T1293"/>
  <c r="R1293"/>
  <c r="P1293"/>
  <c r="BI1289"/>
  <c r="BH1289"/>
  <c r="BG1289"/>
  <c r="BF1289"/>
  <c r="T1289"/>
  <c r="R1289"/>
  <c r="P1289"/>
  <c r="BI1286"/>
  <c r="BH1286"/>
  <c r="BG1286"/>
  <c r="BF1286"/>
  <c r="T1286"/>
  <c r="R1286"/>
  <c r="P1286"/>
  <c r="BI1283"/>
  <c r="BH1283"/>
  <c r="BG1283"/>
  <c r="BF1283"/>
  <c r="T1283"/>
  <c r="R1283"/>
  <c r="P1283"/>
  <c r="BI1280"/>
  <c r="BH1280"/>
  <c r="BG1280"/>
  <c r="BF1280"/>
  <c r="T1280"/>
  <c r="R1280"/>
  <c r="P1280"/>
  <c r="BI1277"/>
  <c r="BH1277"/>
  <c r="BG1277"/>
  <c r="BF1277"/>
  <c r="T1277"/>
  <c r="R1277"/>
  <c r="P1277"/>
  <c r="BI1274"/>
  <c r="BH1274"/>
  <c r="BG1274"/>
  <c r="BF1274"/>
  <c r="T1274"/>
  <c r="R1274"/>
  <c r="P1274"/>
  <c r="BI1270"/>
  <c r="BH1270"/>
  <c r="BG1270"/>
  <c r="BF1270"/>
  <c r="T1270"/>
  <c r="R1270"/>
  <c r="P1270"/>
  <c r="BI1262"/>
  <c r="BH1262"/>
  <c r="BG1262"/>
  <c r="BF1262"/>
  <c r="T1262"/>
  <c r="R1262"/>
  <c r="P1262"/>
  <c r="BI1259"/>
  <c r="BH1259"/>
  <c r="BG1259"/>
  <c r="BF1259"/>
  <c r="T1259"/>
  <c r="R1259"/>
  <c r="P1259"/>
  <c r="BI1251"/>
  <c r="BH1251"/>
  <c r="BG1251"/>
  <c r="BF1251"/>
  <c r="T1251"/>
  <c r="R1251"/>
  <c r="P1251"/>
  <c r="BI1243"/>
  <c r="BH1243"/>
  <c r="BG1243"/>
  <c r="BF1243"/>
  <c r="T1243"/>
  <c r="R1243"/>
  <c r="P1243"/>
  <c r="BI1235"/>
  <c r="BH1235"/>
  <c r="BG1235"/>
  <c r="BF1235"/>
  <c r="T1235"/>
  <c r="R1235"/>
  <c r="P1235"/>
  <c r="BI1232"/>
  <c r="BH1232"/>
  <c r="BG1232"/>
  <c r="BF1232"/>
  <c r="T1232"/>
  <c r="R1232"/>
  <c r="P1232"/>
  <c r="BI1228"/>
  <c r="BH1228"/>
  <c r="BG1228"/>
  <c r="BF1228"/>
  <c r="T1228"/>
  <c r="R1228"/>
  <c r="P1228"/>
  <c r="BI1223"/>
  <c r="BH1223"/>
  <c r="BG1223"/>
  <c r="BF1223"/>
  <c r="T1223"/>
  <c r="R1223"/>
  <c r="P1223"/>
  <c r="BI1218"/>
  <c r="BH1218"/>
  <c r="BG1218"/>
  <c r="BF1218"/>
  <c r="T1218"/>
  <c r="R1218"/>
  <c r="P1218"/>
  <c r="BI1213"/>
  <c r="BH1213"/>
  <c r="BG1213"/>
  <c r="BF1213"/>
  <c r="T1213"/>
  <c r="R1213"/>
  <c r="P1213"/>
  <c r="BI1210"/>
  <c r="BH1210"/>
  <c r="BG1210"/>
  <c r="BF1210"/>
  <c r="T1210"/>
  <c r="R1210"/>
  <c r="P1210"/>
  <c r="BI1208"/>
  <c r="BH1208"/>
  <c r="BG1208"/>
  <c r="BF1208"/>
  <c r="T1208"/>
  <c r="R1208"/>
  <c r="P1208"/>
  <c r="BI1202"/>
  <c r="BH1202"/>
  <c r="BG1202"/>
  <c r="BF1202"/>
  <c r="T1202"/>
  <c r="R1202"/>
  <c r="P1202"/>
  <c r="BI1197"/>
  <c r="BH1197"/>
  <c r="BG1197"/>
  <c r="BF1197"/>
  <c r="T1197"/>
  <c r="R1197"/>
  <c r="P1197"/>
  <c r="BI1193"/>
  <c r="BH1193"/>
  <c r="BG1193"/>
  <c r="BF1193"/>
  <c r="T1193"/>
  <c r="R1193"/>
  <c r="P1193"/>
  <c r="BI1188"/>
  <c r="BH1188"/>
  <c r="BG1188"/>
  <c r="BF1188"/>
  <c r="T1188"/>
  <c r="R1188"/>
  <c r="P1188"/>
  <c r="BI1185"/>
  <c r="BH1185"/>
  <c r="BG1185"/>
  <c r="BF1185"/>
  <c r="T1185"/>
  <c r="R1185"/>
  <c r="P1185"/>
  <c r="BI1183"/>
  <c r="BH1183"/>
  <c r="BG1183"/>
  <c r="BF1183"/>
  <c r="T1183"/>
  <c r="R1183"/>
  <c r="P1183"/>
  <c r="BI1179"/>
  <c r="BH1179"/>
  <c r="BG1179"/>
  <c r="BF1179"/>
  <c r="T1179"/>
  <c r="R1179"/>
  <c r="P1179"/>
  <c r="BI1176"/>
  <c r="BH1176"/>
  <c r="BG1176"/>
  <c r="BF1176"/>
  <c r="T1176"/>
  <c r="R1176"/>
  <c r="P1176"/>
  <c r="BI1172"/>
  <c r="BH1172"/>
  <c r="BG1172"/>
  <c r="BF1172"/>
  <c r="T1172"/>
  <c r="R1172"/>
  <c r="P1172"/>
  <c r="BI1170"/>
  <c r="BH1170"/>
  <c r="BG1170"/>
  <c r="BF1170"/>
  <c r="T1170"/>
  <c r="R1170"/>
  <c r="P1170"/>
  <c r="BI1167"/>
  <c r="BH1167"/>
  <c r="BG1167"/>
  <c r="BF1167"/>
  <c r="T1167"/>
  <c r="R1167"/>
  <c r="P1167"/>
  <c r="BI1164"/>
  <c r="BH1164"/>
  <c r="BG1164"/>
  <c r="BF1164"/>
  <c r="T1164"/>
  <c r="R1164"/>
  <c r="P1164"/>
  <c r="BI1162"/>
  <c r="BH1162"/>
  <c r="BG1162"/>
  <c r="BF1162"/>
  <c r="T1162"/>
  <c r="R1162"/>
  <c r="P1162"/>
  <c r="BI1157"/>
  <c r="BH1157"/>
  <c r="BG1157"/>
  <c r="BF1157"/>
  <c r="T1157"/>
  <c r="R1157"/>
  <c r="P1157"/>
  <c r="BI1152"/>
  <c r="BH1152"/>
  <c r="BG1152"/>
  <c r="BF1152"/>
  <c r="T1152"/>
  <c r="R1152"/>
  <c r="P1152"/>
  <c r="BI1146"/>
  <c r="BH1146"/>
  <c r="BG1146"/>
  <c r="BF1146"/>
  <c r="T1146"/>
  <c r="R1146"/>
  <c r="P1146"/>
  <c r="BI1143"/>
  <c r="BH1143"/>
  <c r="BG1143"/>
  <c r="BF1143"/>
  <c r="T1143"/>
  <c r="R1143"/>
  <c r="P1143"/>
  <c r="BI1139"/>
  <c r="BH1139"/>
  <c r="BG1139"/>
  <c r="BF1139"/>
  <c r="T1139"/>
  <c r="R1139"/>
  <c r="P1139"/>
  <c r="BI1135"/>
  <c r="BH1135"/>
  <c r="BG1135"/>
  <c r="BF1135"/>
  <c r="T1135"/>
  <c r="R1135"/>
  <c r="P1135"/>
  <c r="BI1129"/>
  <c r="BH1129"/>
  <c r="BG1129"/>
  <c r="BF1129"/>
  <c r="T1129"/>
  <c r="R1129"/>
  <c r="P1129"/>
  <c r="BI1126"/>
  <c r="BH1126"/>
  <c r="BG1126"/>
  <c r="BF1126"/>
  <c r="T1126"/>
  <c r="R1126"/>
  <c r="P1126"/>
  <c r="BI1118"/>
  <c r="BH1118"/>
  <c r="BG1118"/>
  <c r="BF1118"/>
  <c r="T1118"/>
  <c r="R1118"/>
  <c r="P1118"/>
  <c r="BI1110"/>
  <c r="BH1110"/>
  <c r="BG1110"/>
  <c r="BF1110"/>
  <c r="T1110"/>
  <c r="R1110"/>
  <c r="P1110"/>
  <c r="BI1103"/>
  <c r="BH1103"/>
  <c r="BG1103"/>
  <c r="BF1103"/>
  <c r="T1103"/>
  <c r="R1103"/>
  <c r="P1103"/>
  <c r="BI1095"/>
  <c r="BH1095"/>
  <c r="BG1095"/>
  <c r="BF1095"/>
  <c r="T1095"/>
  <c r="R1095"/>
  <c r="P1095"/>
  <c r="BI1087"/>
  <c r="BH1087"/>
  <c r="BG1087"/>
  <c r="BF1087"/>
  <c r="T1087"/>
  <c r="R1087"/>
  <c r="P1087"/>
  <c r="BI1084"/>
  <c r="BH1084"/>
  <c r="BG1084"/>
  <c r="BF1084"/>
  <c r="T1084"/>
  <c r="R1084"/>
  <c r="P1084"/>
  <c r="BI1079"/>
  <c r="BH1079"/>
  <c r="BG1079"/>
  <c r="BF1079"/>
  <c r="T1079"/>
  <c r="R1079"/>
  <c r="P1079"/>
  <c r="BI1075"/>
  <c r="BH1075"/>
  <c r="BG1075"/>
  <c r="BF1075"/>
  <c r="T1075"/>
  <c r="R1075"/>
  <c r="P1075"/>
  <c r="BI1072"/>
  <c r="BH1072"/>
  <c r="BG1072"/>
  <c r="BF1072"/>
  <c r="T1072"/>
  <c r="R1072"/>
  <c r="P1072"/>
  <c r="BI1069"/>
  <c r="BH1069"/>
  <c r="BG1069"/>
  <c r="BF1069"/>
  <c r="T1069"/>
  <c r="R1069"/>
  <c r="P1069"/>
  <c r="BI1062"/>
  <c r="BH1062"/>
  <c r="BG1062"/>
  <c r="BF1062"/>
  <c r="T1062"/>
  <c r="R1062"/>
  <c r="P1062"/>
  <c r="BI1057"/>
  <c r="BH1057"/>
  <c r="BG1057"/>
  <c r="BF1057"/>
  <c r="T1057"/>
  <c r="R1057"/>
  <c r="P1057"/>
  <c r="BI1049"/>
  <c r="BH1049"/>
  <c r="BG1049"/>
  <c r="BF1049"/>
  <c r="T1049"/>
  <c r="R1049"/>
  <c r="P1049"/>
  <c r="BI1045"/>
  <c r="BH1045"/>
  <c r="BG1045"/>
  <c r="BF1045"/>
  <c r="T1045"/>
  <c r="R1045"/>
  <c r="P1045"/>
  <c r="BI1042"/>
  <c r="BH1042"/>
  <c r="BG1042"/>
  <c r="BF1042"/>
  <c r="T1042"/>
  <c r="R1042"/>
  <c r="P1042"/>
  <c r="BI1037"/>
  <c r="BH1037"/>
  <c r="BG1037"/>
  <c r="BF1037"/>
  <c r="T1037"/>
  <c r="R1037"/>
  <c r="P1037"/>
  <c r="BI1033"/>
  <c r="BH1033"/>
  <c r="BG1033"/>
  <c r="BF1033"/>
  <c r="T1033"/>
  <c r="R1033"/>
  <c r="P1033"/>
  <c r="BI1031"/>
  <c r="BH1031"/>
  <c r="BG1031"/>
  <c r="BF1031"/>
  <c r="T1031"/>
  <c r="R1031"/>
  <c r="P1031"/>
  <c r="BI1028"/>
  <c r="BH1028"/>
  <c r="BG1028"/>
  <c r="BF1028"/>
  <c r="T1028"/>
  <c r="R1028"/>
  <c r="P1028"/>
  <c r="BI1026"/>
  <c r="BH1026"/>
  <c r="BG1026"/>
  <c r="BF1026"/>
  <c r="T1026"/>
  <c r="R1026"/>
  <c r="P1026"/>
  <c r="BI1023"/>
  <c r="BH1023"/>
  <c r="BG1023"/>
  <c r="BF1023"/>
  <c r="T1023"/>
  <c r="R1023"/>
  <c r="P1023"/>
  <c r="BI1019"/>
  <c r="BH1019"/>
  <c r="BG1019"/>
  <c r="BF1019"/>
  <c r="T1019"/>
  <c r="R1019"/>
  <c r="P1019"/>
  <c r="BI1016"/>
  <c r="BH1016"/>
  <c r="BG1016"/>
  <c r="BF1016"/>
  <c r="T1016"/>
  <c r="R1016"/>
  <c r="P1016"/>
  <c r="BI1013"/>
  <c r="BH1013"/>
  <c r="BG1013"/>
  <c r="BF1013"/>
  <c r="T1013"/>
  <c r="R1013"/>
  <c r="P1013"/>
  <c r="BI1009"/>
  <c r="BH1009"/>
  <c r="BG1009"/>
  <c r="BF1009"/>
  <c r="T1009"/>
  <c r="R1009"/>
  <c r="P1009"/>
  <c r="BI1005"/>
  <c r="BH1005"/>
  <c r="BG1005"/>
  <c r="BF1005"/>
  <c r="T1005"/>
  <c r="R1005"/>
  <c r="P1005"/>
  <c r="BI1002"/>
  <c r="BH1002"/>
  <c r="BG1002"/>
  <c r="BF1002"/>
  <c r="T1002"/>
  <c r="R1002"/>
  <c r="P1002"/>
  <c r="BI997"/>
  <c r="BH997"/>
  <c r="BG997"/>
  <c r="BF997"/>
  <c r="T997"/>
  <c r="R997"/>
  <c r="P997"/>
  <c r="BI990"/>
  <c r="BH990"/>
  <c r="BG990"/>
  <c r="BF990"/>
  <c r="T990"/>
  <c r="R990"/>
  <c r="P990"/>
  <c r="BI984"/>
  <c r="BH984"/>
  <c r="BG984"/>
  <c r="BF984"/>
  <c r="T984"/>
  <c r="R984"/>
  <c r="P984"/>
  <c r="BI977"/>
  <c r="BH977"/>
  <c r="BG977"/>
  <c r="BF977"/>
  <c r="T977"/>
  <c r="R977"/>
  <c r="P977"/>
  <c r="BI974"/>
  <c r="BH974"/>
  <c r="BG974"/>
  <c r="BF974"/>
  <c r="T974"/>
  <c r="R974"/>
  <c r="P974"/>
  <c r="BI970"/>
  <c r="BH970"/>
  <c r="BG970"/>
  <c r="BF970"/>
  <c r="T970"/>
  <c r="R970"/>
  <c r="P970"/>
  <c r="BI967"/>
  <c r="BH967"/>
  <c r="BG967"/>
  <c r="BF967"/>
  <c r="T967"/>
  <c r="R967"/>
  <c r="P967"/>
  <c r="BI962"/>
  <c r="BH962"/>
  <c r="BG962"/>
  <c r="BF962"/>
  <c r="T962"/>
  <c r="R962"/>
  <c r="P962"/>
  <c r="BI958"/>
  <c r="BH958"/>
  <c r="BG958"/>
  <c r="BF958"/>
  <c r="T958"/>
  <c r="R958"/>
  <c r="P958"/>
  <c r="BI954"/>
  <c r="BH954"/>
  <c r="BG954"/>
  <c r="BF954"/>
  <c r="T954"/>
  <c r="R954"/>
  <c r="P954"/>
  <c r="BI950"/>
  <c r="BH950"/>
  <c r="BG950"/>
  <c r="BF950"/>
  <c r="T950"/>
  <c r="R950"/>
  <c r="P950"/>
  <c r="BI946"/>
  <c r="BH946"/>
  <c r="BG946"/>
  <c r="BF946"/>
  <c r="T946"/>
  <c r="R946"/>
  <c r="P946"/>
  <c r="BI942"/>
  <c r="BH942"/>
  <c r="BG942"/>
  <c r="BF942"/>
  <c r="T942"/>
  <c r="R942"/>
  <c r="P942"/>
  <c r="BI938"/>
  <c r="BH938"/>
  <c r="BG938"/>
  <c r="BF938"/>
  <c r="T938"/>
  <c r="R938"/>
  <c r="P938"/>
  <c r="BI934"/>
  <c r="BH934"/>
  <c r="BG934"/>
  <c r="BF934"/>
  <c r="T934"/>
  <c r="R934"/>
  <c r="P934"/>
  <c r="BI930"/>
  <c r="BH930"/>
  <c r="BG930"/>
  <c r="BF930"/>
  <c r="T930"/>
  <c r="R930"/>
  <c r="P930"/>
  <c r="BI926"/>
  <c r="BH926"/>
  <c r="BG926"/>
  <c r="BF926"/>
  <c r="T926"/>
  <c r="R926"/>
  <c r="P926"/>
  <c r="BI922"/>
  <c r="BH922"/>
  <c r="BG922"/>
  <c r="BF922"/>
  <c r="T922"/>
  <c r="T921"/>
  <c r="R922"/>
  <c r="R921"/>
  <c r="P922"/>
  <c r="P921"/>
  <c r="BI918"/>
  <c r="BH918"/>
  <c r="BG918"/>
  <c r="BF918"/>
  <c r="T918"/>
  <c r="R918"/>
  <c r="P918"/>
  <c r="BI915"/>
  <c r="BH915"/>
  <c r="BG915"/>
  <c r="BF915"/>
  <c r="T915"/>
  <c r="R915"/>
  <c r="P915"/>
  <c r="BI910"/>
  <c r="BH910"/>
  <c r="BG910"/>
  <c r="BF910"/>
  <c r="T910"/>
  <c r="R910"/>
  <c r="P910"/>
  <c r="BI907"/>
  <c r="BH907"/>
  <c r="BG907"/>
  <c r="BF907"/>
  <c r="T907"/>
  <c r="R907"/>
  <c r="P907"/>
  <c r="BI901"/>
  <c r="BH901"/>
  <c r="BG901"/>
  <c r="BF901"/>
  <c r="T901"/>
  <c r="R901"/>
  <c r="P901"/>
  <c r="BI896"/>
  <c r="BH896"/>
  <c r="BG896"/>
  <c r="BF896"/>
  <c r="T896"/>
  <c r="R896"/>
  <c r="P896"/>
  <c r="BI892"/>
  <c r="BH892"/>
  <c r="BG892"/>
  <c r="BF892"/>
  <c r="T892"/>
  <c r="R892"/>
  <c r="P892"/>
  <c r="BI888"/>
  <c r="BH888"/>
  <c r="BG888"/>
  <c r="BF888"/>
  <c r="T888"/>
  <c r="R888"/>
  <c r="P888"/>
  <c r="BI884"/>
  <c r="BH884"/>
  <c r="BG884"/>
  <c r="BF884"/>
  <c r="T884"/>
  <c r="R884"/>
  <c r="P884"/>
  <c r="BI855"/>
  <c r="BH855"/>
  <c r="BG855"/>
  <c r="BF855"/>
  <c r="T855"/>
  <c r="R855"/>
  <c r="P855"/>
  <c r="BI853"/>
  <c r="BH853"/>
  <c r="BG853"/>
  <c r="BF853"/>
  <c r="T853"/>
  <c r="R853"/>
  <c r="P853"/>
  <c r="BI851"/>
  <c r="BH851"/>
  <c r="BG851"/>
  <c r="BF851"/>
  <c r="T851"/>
  <c r="R851"/>
  <c r="P851"/>
  <c r="BI849"/>
  <c r="BH849"/>
  <c r="BG849"/>
  <c r="BF849"/>
  <c r="T849"/>
  <c r="R849"/>
  <c r="P849"/>
  <c r="BI846"/>
  <c r="BH846"/>
  <c r="BG846"/>
  <c r="BF846"/>
  <c r="T846"/>
  <c r="R846"/>
  <c r="P846"/>
  <c r="BI844"/>
  <c r="BH844"/>
  <c r="BG844"/>
  <c r="BF844"/>
  <c r="T844"/>
  <c r="R844"/>
  <c r="P844"/>
  <c r="BI816"/>
  <c r="BH816"/>
  <c r="BG816"/>
  <c r="BF816"/>
  <c r="T816"/>
  <c r="R816"/>
  <c r="P816"/>
  <c r="BI813"/>
  <c r="BH813"/>
  <c r="BG813"/>
  <c r="BF813"/>
  <c r="T813"/>
  <c r="R813"/>
  <c r="P813"/>
  <c r="BI805"/>
  <c r="BH805"/>
  <c r="BG805"/>
  <c r="BF805"/>
  <c r="T805"/>
  <c r="R805"/>
  <c r="P805"/>
  <c r="BI800"/>
  <c r="BH800"/>
  <c r="BG800"/>
  <c r="BF800"/>
  <c r="T800"/>
  <c r="T799"/>
  <c r="R800"/>
  <c r="R799"/>
  <c r="P800"/>
  <c r="P799"/>
  <c r="BI796"/>
  <c r="BH796"/>
  <c r="BG796"/>
  <c r="BF796"/>
  <c r="T796"/>
  <c r="R796"/>
  <c r="P796"/>
  <c r="BI793"/>
  <c r="BH793"/>
  <c r="BG793"/>
  <c r="BF793"/>
  <c r="T793"/>
  <c r="R793"/>
  <c r="P793"/>
  <c r="BI790"/>
  <c r="BH790"/>
  <c r="BG790"/>
  <c r="BF790"/>
  <c r="T790"/>
  <c r="R790"/>
  <c r="P790"/>
  <c r="BI787"/>
  <c r="BH787"/>
  <c r="BG787"/>
  <c r="BF787"/>
  <c r="T787"/>
  <c r="R787"/>
  <c r="P787"/>
  <c r="BI784"/>
  <c r="BH784"/>
  <c r="BG784"/>
  <c r="BF784"/>
  <c r="T784"/>
  <c r="R784"/>
  <c r="P784"/>
  <c r="BI781"/>
  <c r="BH781"/>
  <c r="BG781"/>
  <c r="BF781"/>
  <c r="T781"/>
  <c r="R781"/>
  <c r="P781"/>
  <c r="BI778"/>
  <c r="BH778"/>
  <c r="BG778"/>
  <c r="BF778"/>
  <c r="T778"/>
  <c r="R778"/>
  <c r="P778"/>
  <c r="BI775"/>
  <c r="BH775"/>
  <c r="BG775"/>
  <c r="BF775"/>
  <c r="T775"/>
  <c r="R775"/>
  <c r="P775"/>
  <c r="BI772"/>
  <c r="BH772"/>
  <c r="BG772"/>
  <c r="BF772"/>
  <c r="T772"/>
  <c r="R772"/>
  <c r="P772"/>
  <c r="BI769"/>
  <c r="BH769"/>
  <c r="BG769"/>
  <c r="BF769"/>
  <c r="T769"/>
  <c r="R769"/>
  <c r="P769"/>
  <c r="BI766"/>
  <c r="BH766"/>
  <c r="BG766"/>
  <c r="BF766"/>
  <c r="T766"/>
  <c r="R766"/>
  <c r="P766"/>
  <c r="BI763"/>
  <c r="BH763"/>
  <c r="BG763"/>
  <c r="BF763"/>
  <c r="T763"/>
  <c r="R763"/>
  <c r="P763"/>
  <c r="BI760"/>
  <c r="BH760"/>
  <c r="BG760"/>
  <c r="BF760"/>
  <c r="T760"/>
  <c r="R760"/>
  <c r="P760"/>
  <c r="BI757"/>
  <c r="BH757"/>
  <c r="BG757"/>
  <c r="BF757"/>
  <c r="T757"/>
  <c r="R757"/>
  <c r="P757"/>
  <c r="BI754"/>
  <c r="BH754"/>
  <c r="BG754"/>
  <c r="BF754"/>
  <c r="T754"/>
  <c r="R754"/>
  <c r="P754"/>
  <c r="BI751"/>
  <c r="BH751"/>
  <c r="BG751"/>
  <c r="BF751"/>
  <c r="T751"/>
  <c r="R751"/>
  <c r="P751"/>
  <c r="BI745"/>
  <c r="BH745"/>
  <c r="BG745"/>
  <c r="BF745"/>
  <c r="T745"/>
  <c r="R745"/>
  <c r="P745"/>
  <c r="BI716"/>
  <c r="BH716"/>
  <c r="BG716"/>
  <c r="BF716"/>
  <c r="T716"/>
  <c r="R716"/>
  <c r="P716"/>
  <c r="BI707"/>
  <c r="BH707"/>
  <c r="BG707"/>
  <c r="BF707"/>
  <c r="T707"/>
  <c r="R707"/>
  <c r="P707"/>
  <c r="BI698"/>
  <c r="BH698"/>
  <c r="BG698"/>
  <c r="BF698"/>
  <c r="T698"/>
  <c r="R698"/>
  <c r="P698"/>
  <c r="BI693"/>
  <c r="BH693"/>
  <c r="BG693"/>
  <c r="BF693"/>
  <c r="T693"/>
  <c r="R693"/>
  <c r="P693"/>
  <c r="BI683"/>
  <c r="BH683"/>
  <c r="BG683"/>
  <c r="BF683"/>
  <c r="T683"/>
  <c r="R683"/>
  <c r="P683"/>
  <c r="BI678"/>
  <c r="BH678"/>
  <c r="BG678"/>
  <c r="BF678"/>
  <c r="T678"/>
  <c r="R678"/>
  <c r="P678"/>
  <c r="BI665"/>
  <c r="BH665"/>
  <c r="BG665"/>
  <c r="BF665"/>
  <c r="T665"/>
  <c r="R665"/>
  <c r="P665"/>
  <c r="BI657"/>
  <c r="BH657"/>
  <c r="BG657"/>
  <c r="BF657"/>
  <c r="T657"/>
  <c r="R657"/>
  <c r="P657"/>
  <c r="BI647"/>
  <c r="BH647"/>
  <c r="BG647"/>
  <c r="BF647"/>
  <c r="T647"/>
  <c r="R647"/>
  <c r="P647"/>
  <c r="BI637"/>
  <c r="BH637"/>
  <c r="BG637"/>
  <c r="BF637"/>
  <c r="T637"/>
  <c r="R637"/>
  <c r="P637"/>
  <c r="BI629"/>
  <c r="BH629"/>
  <c r="BG629"/>
  <c r="BF629"/>
  <c r="T629"/>
  <c r="R629"/>
  <c r="P629"/>
  <c r="BI611"/>
  <c r="BH611"/>
  <c r="BG611"/>
  <c r="BF611"/>
  <c r="T611"/>
  <c r="R611"/>
  <c r="P611"/>
  <c r="BI607"/>
  <c r="BH607"/>
  <c r="BG607"/>
  <c r="BF607"/>
  <c r="T607"/>
  <c r="R607"/>
  <c r="P607"/>
  <c r="BI595"/>
  <c r="BH595"/>
  <c r="BG595"/>
  <c r="BF595"/>
  <c r="T595"/>
  <c r="R595"/>
  <c r="P595"/>
  <c r="BI585"/>
  <c r="BH585"/>
  <c r="BG585"/>
  <c r="BF585"/>
  <c r="T585"/>
  <c r="R585"/>
  <c r="P585"/>
  <c r="BI579"/>
  <c r="BH579"/>
  <c r="BG579"/>
  <c r="BF579"/>
  <c r="T579"/>
  <c r="R579"/>
  <c r="P579"/>
  <c r="BI571"/>
  <c r="BH571"/>
  <c r="BG571"/>
  <c r="BF571"/>
  <c r="T571"/>
  <c r="R571"/>
  <c r="P571"/>
  <c r="BI563"/>
  <c r="BH563"/>
  <c r="BG563"/>
  <c r="BF563"/>
  <c r="T563"/>
  <c r="R563"/>
  <c r="P563"/>
  <c r="BI557"/>
  <c r="BH557"/>
  <c r="BG557"/>
  <c r="BF557"/>
  <c r="T557"/>
  <c r="R557"/>
  <c r="P557"/>
  <c r="BI552"/>
  <c r="BH552"/>
  <c r="BG552"/>
  <c r="BF552"/>
  <c r="T552"/>
  <c r="R552"/>
  <c r="P552"/>
  <c r="BI548"/>
  <c r="BH548"/>
  <c r="BG548"/>
  <c r="BF548"/>
  <c r="T548"/>
  <c r="R548"/>
  <c r="P548"/>
  <c r="BI540"/>
  <c r="BH540"/>
  <c r="BG540"/>
  <c r="BF540"/>
  <c r="T540"/>
  <c r="R540"/>
  <c r="P540"/>
  <c r="BI534"/>
  <c r="BH534"/>
  <c r="BG534"/>
  <c r="BF534"/>
  <c r="T534"/>
  <c r="R534"/>
  <c r="P534"/>
  <c r="BI528"/>
  <c r="BH528"/>
  <c r="BG528"/>
  <c r="BF528"/>
  <c r="T528"/>
  <c r="R528"/>
  <c r="P528"/>
  <c r="BI525"/>
  <c r="BH525"/>
  <c r="BG525"/>
  <c r="BF525"/>
  <c r="T525"/>
  <c r="R525"/>
  <c r="P525"/>
  <c r="BI517"/>
  <c r="BH517"/>
  <c r="BG517"/>
  <c r="BF517"/>
  <c r="T517"/>
  <c r="R517"/>
  <c r="P517"/>
  <c r="BI512"/>
  <c r="BH512"/>
  <c r="BG512"/>
  <c r="BF512"/>
  <c r="T512"/>
  <c r="R512"/>
  <c r="P512"/>
  <c r="BI508"/>
  <c r="BH508"/>
  <c r="BG508"/>
  <c r="BF508"/>
  <c r="T508"/>
  <c r="R508"/>
  <c r="P508"/>
  <c r="BI503"/>
  <c r="BH503"/>
  <c r="BG503"/>
  <c r="BF503"/>
  <c r="T503"/>
  <c r="R503"/>
  <c r="P503"/>
  <c r="BI498"/>
  <c r="BH498"/>
  <c r="BG498"/>
  <c r="BF498"/>
  <c r="T498"/>
  <c r="R498"/>
  <c r="P498"/>
  <c r="BI495"/>
  <c r="BH495"/>
  <c r="BG495"/>
  <c r="BF495"/>
  <c r="T495"/>
  <c r="R495"/>
  <c r="P495"/>
  <c r="BI487"/>
  <c r="BH487"/>
  <c r="BG487"/>
  <c r="BF487"/>
  <c r="T487"/>
  <c r="R487"/>
  <c r="P487"/>
  <c r="BI479"/>
  <c r="BH479"/>
  <c r="BG479"/>
  <c r="BF479"/>
  <c r="T479"/>
  <c r="R479"/>
  <c r="P479"/>
  <c r="BI476"/>
  <c r="BH476"/>
  <c r="BG476"/>
  <c r="BF476"/>
  <c r="T476"/>
  <c r="R476"/>
  <c r="P476"/>
  <c r="BI471"/>
  <c r="BH471"/>
  <c r="BG471"/>
  <c r="BF471"/>
  <c r="T471"/>
  <c r="R471"/>
  <c r="P471"/>
  <c r="BI468"/>
  <c r="BH468"/>
  <c r="BG468"/>
  <c r="BF468"/>
  <c r="T468"/>
  <c r="R468"/>
  <c r="P468"/>
  <c r="BI463"/>
  <c r="BH463"/>
  <c r="BG463"/>
  <c r="BF463"/>
  <c r="T463"/>
  <c r="R463"/>
  <c r="P463"/>
  <c r="BI455"/>
  <c r="BH455"/>
  <c r="BG455"/>
  <c r="BF455"/>
  <c r="T455"/>
  <c r="R455"/>
  <c r="P455"/>
  <c r="BI447"/>
  <c r="BH447"/>
  <c r="BG447"/>
  <c r="BF447"/>
  <c r="T447"/>
  <c r="R447"/>
  <c r="P447"/>
  <c r="BI439"/>
  <c r="BH439"/>
  <c r="BG439"/>
  <c r="BF439"/>
  <c r="T439"/>
  <c r="R439"/>
  <c r="P439"/>
  <c r="BI431"/>
  <c r="BH431"/>
  <c r="BG431"/>
  <c r="BF431"/>
  <c r="T431"/>
  <c r="R431"/>
  <c r="P431"/>
  <c r="BI403"/>
  <c r="BH403"/>
  <c r="BG403"/>
  <c r="BF403"/>
  <c r="T403"/>
  <c r="R403"/>
  <c r="P403"/>
  <c r="BI400"/>
  <c r="BH400"/>
  <c r="BG400"/>
  <c r="BF400"/>
  <c r="T400"/>
  <c r="R400"/>
  <c r="P400"/>
  <c r="BI395"/>
  <c r="BH395"/>
  <c r="BG395"/>
  <c r="BF395"/>
  <c r="T395"/>
  <c r="R395"/>
  <c r="P395"/>
  <c r="BI366"/>
  <c r="BH366"/>
  <c r="BG366"/>
  <c r="BF366"/>
  <c r="T366"/>
  <c r="R366"/>
  <c r="P366"/>
  <c r="BI362"/>
  <c r="BH362"/>
  <c r="BG362"/>
  <c r="BF362"/>
  <c r="T362"/>
  <c r="R362"/>
  <c r="P362"/>
  <c r="BI359"/>
  <c r="BH359"/>
  <c r="BG359"/>
  <c r="BF359"/>
  <c r="T359"/>
  <c r="R359"/>
  <c r="P359"/>
  <c r="BI330"/>
  <c r="BH330"/>
  <c r="BG330"/>
  <c r="BF330"/>
  <c r="T330"/>
  <c r="R330"/>
  <c r="P330"/>
  <c r="BI302"/>
  <c r="BH302"/>
  <c r="BG302"/>
  <c r="BF302"/>
  <c r="T302"/>
  <c r="R302"/>
  <c r="P302"/>
  <c r="BI295"/>
  <c r="BH295"/>
  <c r="BG295"/>
  <c r="BF295"/>
  <c r="T295"/>
  <c r="R295"/>
  <c r="P295"/>
  <c r="BI289"/>
  <c r="BH289"/>
  <c r="BG289"/>
  <c r="BF289"/>
  <c r="T289"/>
  <c r="R289"/>
  <c r="P289"/>
  <c r="BI283"/>
  <c r="BH283"/>
  <c r="BG283"/>
  <c r="BF283"/>
  <c r="T283"/>
  <c r="T282"/>
  <c r="R283"/>
  <c r="R282"/>
  <c r="P283"/>
  <c r="P282"/>
  <c r="BI266"/>
  <c r="BH266"/>
  <c r="BG266"/>
  <c r="BF266"/>
  <c r="T266"/>
  <c r="T261"/>
  <c r="R266"/>
  <c r="R261"/>
  <c r="P266"/>
  <c r="P261"/>
  <c r="BI262"/>
  <c r="BH262"/>
  <c r="BG262"/>
  <c r="BF262"/>
  <c r="T262"/>
  <c r="R262"/>
  <c r="P262"/>
  <c r="BI255"/>
  <c r="BH255"/>
  <c r="BG255"/>
  <c r="BF255"/>
  <c r="T255"/>
  <c r="R255"/>
  <c r="P255"/>
  <c r="BI250"/>
  <c r="BH250"/>
  <c r="BG250"/>
  <c r="BF250"/>
  <c r="T250"/>
  <c r="R250"/>
  <c r="P250"/>
  <c r="BI243"/>
  <c r="BH243"/>
  <c r="BG243"/>
  <c r="BF243"/>
  <c r="T243"/>
  <c r="R243"/>
  <c r="P243"/>
  <c r="BI238"/>
  <c r="BH238"/>
  <c r="BG238"/>
  <c r="BF238"/>
  <c r="T238"/>
  <c r="R238"/>
  <c r="P238"/>
  <c r="BI233"/>
  <c r="BH233"/>
  <c r="BG233"/>
  <c r="BF233"/>
  <c r="T233"/>
  <c r="R233"/>
  <c r="P233"/>
  <c r="BI228"/>
  <c r="BH228"/>
  <c r="BG228"/>
  <c r="BF228"/>
  <c r="T228"/>
  <c r="R228"/>
  <c r="P228"/>
  <c r="BI223"/>
  <c r="BH223"/>
  <c r="BG223"/>
  <c r="BF223"/>
  <c r="T223"/>
  <c r="R223"/>
  <c r="P223"/>
  <c r="BI218"/>
  <c r="BH218"/>
  <c r="BG218"/>
  <c r="BF218"/>
  <c r="T218"/>
  <c r="R218"/>
  <c r="P218"/>
  <c r="BI213"/>
  <c r="BH213"/>
  <c r="BG213"/>
  <c r="BF213"/>
  <c r="T213"/>
  <c r="R213"/>
  <c r="P213"/>
  <c r="BI207"/>
  <c r="BH207"/>
  <c r="BG207"/>
  <c r="BF207"/>
  <c r="T207"/>
  <c r="R207"/>
  <c r="P207"/>
  <c r="BI200"/>
  <c r="BH200"/>
  <c r="BG200"/>
  <c r="BF200"/>
  <c r="T200"/>
  <c r="R200"/>
  <c r="P200"/>
  <c r="BI193"/>
  <c r="BH193"/>
  <c r="BG193"/>
  <c r="BF193"/>
  <c r="T193"/>
  <c r="R193"/>
  <c r="P193"/>
  <c r="BI186"/>
  <c r="BH186"/>
  <c r="BG186"/>
  <c r="BF186"/>
  <c r="T186"/>
  <c r="R186"/>
  <c r="P186"/>
  <c r="BI179"/>
  <c r="BH179"/>
  <c r="BG179"/>
  <c r="BF179"/>
  <c r="T179"/>
  <c r="R179"/>
  <c r="P179"/>
  <c r="BI171"/>
  <c r="BH171"/>
  <c r="BG171"/>
  <c r="BF171"/>
  <c r="T171"/>
  <c r="R171"/>
  <c r="P171"/>
  <c r="BI163"/>
  <c r="BH163"/>
  <c r="BG163"/>
  <c r="BF163"/>
  <c r="T163"/>
  <c r="R163"/>
  <c r="P163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37"/>
  <c r="BH137"/>
  <c r="BG137"/>
  <c r="BF137"/>
  <c r="T137"/>
  <c r="R137"/>
  <c r="P137"/>
  <c r="BI133"/>
  <c r="BH133"/>
  <c r="BG133"/>
  <c r="BF133"/>
  <c r="T133"/>
  <c r="R133"/>
  <c r="P133"/>
  <c r="BI128"/>
  <c r="BH128"/>
  <c r="BG128"/>
  <c r="BF128"/>
  <c r="T128"/>
  <c r="R128"/>
  <c r="P128"/>
  <c r="BI123"/>
  <c r="BH123"/>
  <c r="BG123"/>
  <c r="BF123"/>
  <c r="T123"/>
  <c r="R123"/>
  <c r="P123"/>
  <c r="BI117"/>
  <c r="BH117"/>
  <c r="BG117"/>
  <c r="BF117"/>
  <c r="T117"/>
  <c r="R117"/>
  <c r="P117"/>
  <c r="J111"/>
  <c r="J110"/>
  <c r="F110"/>
  <c r="F108"/>
  <c r="E106"/>
  <c r="J55"/>
  <c r="J54"/>
  <c r="F54"/>
  <c r="F52"/>
  <c r="E50"/>
  <c r="J18"/>
  <c r="E18"/>
  <c r="F111"/>
  <c r="J17"/>
  <c r="J12"/>
  <c r="J52"/>
  <c r="E7"/>
  <c r="E48"/>
  <c i="2" r="J37"/>
  <c r="J36"/>
  <c i="1" r="AY55"/>
  <c i="2" r="J35"/>
  <c i="1" r="AX55"/>
  <c i="2" r="BI180"/>
  <c r="BH180"/>
  <c r="BG180"/>
  <c r="BF180"/>
  <c r="T180"/>
  <c r="T179"/>
  <c r="R180"/>
  <c r="R179"/>
  <c r="P180"/>
  <c r="P179"/>
  <c r="BI175"/>
  <c r="BH175"/>
  <c r="BG175"/>
  <c r="BF175"/>
  <c r="T175"/>
  <c r="R175"/>
  <c r="P175"/>
  <c r="BI169"/>
  <c r="BH169"/>
  <c r="BG169"/>
  <c r="BF169"/>
  <c r="T169"/>
  <c r="R169"/>
  <c r="P169"/>
  <c r="BI165"/>
  <c r="BH165"/>
  <c r="BG165"/>
  <c r="BF165"/>
  <c r="T165"/>
  <c r="R165"/>
  <c r="P165"/>
  <c r="BI160"/>
  <c r="BH160"/>
  <c r="BG160"/>
  <c r="BF160"/>
  <c r="T160"/>
  <c r="R160"/>
  <c r="P160"/>
  <c r="BI153"/>
  <c r="BH153"/>
  <c r="BG153"/>
  <c r="BF153"/>
  <c r="T153"/>
  <c r="T152"/>
  <c r="R153"/>
  <c r="R152"/>
  <c r="P153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6"/>
  <c r="BH126"/>
  <c r="BG126"/>
  <c r="BF126"/>
  <c r="T126"/>
  <c r="R126"/>
  <c r="P126"/>
  <c r="BI121"/>
  <c r="BH121"/>
  <c r="BG121"/>
  <c r="BF121"/>
  <c r="T121"/>
  <c r="R121"/>
  <c r="P121"/>
  <c r="BI115"/>
  <c r="BH115"/>
  <c r="BG115"/>
  <c r="BF115"/>
  <c r="T115"/>
  <c r="R115"/>
  <c r="P115"/>
  <c r="BI110"/>
  <c r="BH110"/>
  <c r="BG110"/>
  <c r="BF110"/>
  <c r="T110"/>
  <c r="R110"/>
  <c r="P110"/>
  <c r="BI105"/>
  <c r="BH105"/>
  <c r="BG105"/>
  <c r="BF105"/>
  <c r="T105"/>
  <c r="R105"/>
  <c r="P105"/>
  <c r="BI98"/>
  <c r="BH98"/>
  <c r="BG98"/>
  <c r="BF98"/>
  <c r="T98"/>
  <c r="T97"/>
  <c r="R98"/>
  <c r="R97"/>
  <c r="P98"/>
  <c r="P97"/>
  <c r="BI93"/>
  <c r="BH93"/>
  <c r="BG93"/>
  <c r="BF93"/>
  <c r="T93"/>
  <c r="R93"/>
  <c r="P93"/>
  <c r="BI90"/>
  <c r="BH90"/>
  <c r="BG90"/>
  <c r="BF90"/>
  <c r="T90"/>
  <c r="R90"/>
  <c r="P90"/>
  <c r="J84"/>
  <c r="J83"/>
  <c r="F83"/>
  <c r="F81"/>
  <c r="E79"/>
  <c r="J55"/>
  <c r="J54"/>
  <c r="F54"/>
  <c r="F52"/>
  <c r="E50"/>
  <c r="J18"/>
  <c r="E18"/>
  <c r="F84"/>
  <c r="J17"/>
  <c r="J12"/>
  <c r="J81"/>
  <c r="E7"/>
  <c r="E77"/>
  <c i="1" r="L50"/>
  <c r="AM50"/>
  <c r="AM49"/>
  <c r="L49"/>
  <c r="AM47"/>
  <c r="L47"/>
  <c r="L45"/>
  <c r="L44"/>
  <c i="2" r="J180"/>
  <c i="3" r="BK1031"/>
  <c r="BK778"/>
  <c r="J1172"/>
  <c r="BK330"/>
  <c r="J938"/>
  <c r="J922"/>
  <c r="BK1407"/>
  <c r="BK1270"/>
  <c r="J476"/>
  <c r="J1745"/>
  <c i="4" r="BK129"/>
  <c i="5" r="J133"/>
  <c r="BK122"/>
  <c i="7" r="J141"/>
  <c i="8" r="J134"/>
  <c r="J95"/>
  <c i="9" r="J108"/>
  <c i="10" r="BK147"/>
  <c r="BK98"/>
  <c i="2" r="F35"/>
  <c i="3" r="BK1745"/>
  <c r="BK238"/>
  <c i="4" r="BK89"/>
  <c i="5" r="J108"/>
  <c i="7" r="BK125"/>
  <c r="BK99"/>
  <c i="8" r="J105"/>
  <c i="9" r="BK174"/>
  <c r="J156"/>
  <c i="10" r="J174"/>
  <c r="BK120"/>
  <c i="2" r="J110"/>
  <c i="3" r="J289"/>
  <c r="BK745"/>
  <c r="J517"/>
  <c r="J1084"/>
  <c r="BK243"/>
  <c r="BK766"/>
  <c r="BK1084"/>
  <c r="BK1499"/>
  <c r="J585"/>
  <c r="J1782"/>
  <c r="BK250"/>
  <c i="4" r="J119"/>
  <c i="5" r="J120"/>
  <c r="BK110"/>
  <c i="7" r="BK223"/>
  <c r="J178"/>
  <c r="J122"/>
  <c r="BK183"/>
  <c r="BK241"/>
  <c r="BK190"/>
  <c r="J139"/>
  <c i="8" r="J115"/>
  <c i="9" r="J178"/>
  <c r="J123"/>
  <c i="10" r="J98"/>
  <c i="2" r="BK130"/>
  <c i="3" r="BK1468"/>
  <c r="J1243"/>
  <c r="J213"/>
  <c r="J1379"/>
  <c r="BK495"/>
  <c r="J1152"/>
  <c r="BK218"/>
  <c r="BK751"/>
  <c r="BK922"/>
  <c r="J813"/>
  <c r="BK1779"/>
  <c r="BK763"/>
  <c i="4" r="BK125"/>
  <c i="5" r="J140"/>
  <c r="J95"/>
  <c i="7" r="J158"/>
  <c i="8" r="BK108"/>
  <c i="9" r="BK152"/>
  <c r="BK171"/>
  <c i="10" r="J176"/>
  <c r="J199"/>
  <c r="BK136"/>
  <c i="2" r="BK121"/>
  <c i="3" r="J1223"/>
  <c r="BK563"/>
  <c r="J970"/>
  <c r="J1624"/>
  <c r="J772"/>
  <c r="J1176"/>
  <c r="J1733"/>
  <c r="BK1277"/>
  <c r="J1075"/>
  <c r="BK1791"/>
  <c r="BK1210"/>
  <c i="4" r="BK101"/>
  <c r="BK107"/>
  <c i="5" r="BK127"/>
  <c r="BK120"/>
  <c i="2" r="J160"/>
  <c i="3" r="J1179"/>
  <c r="J117"/>
  <c r="BK844"/>
  <c r="BK1135"/>
  <c r="BK508"/>
  <c r="BK977"/>
  <c r="J1468"/>
  <c r="J693"/>
  <c r="J468"/>
  <c r="J1818"/>
  <c r="J1164"/>
  <c r="J233"/>
  <c i="4" r="BK95"/>
  <c i="5" r="BK175"/>
  <c r="BK108"/>
  <c i="7" r="J114"/>
  <c i="8" r="BK134"/>
  <c i="9" r="BK126"/>
  <c i="10" r="J131"/>
  <c i="3" r="BK1069"/>
  <c r="BK958"/>
  <c r="J1045"/>
  <c r="J1430"/>
  <c r="J629"/>
  <c r="BK950"/>
  <c r="BK849"/>
  <c r="BK1751"/>
  <c i="4" r="J127"/>
  <c i="5" r="BK105"/>
  <c i="7" r="BK148"/>
  <c r="BK114"/>
  <c i="9" r="J143"/>
  <c r="J105"/>
  <c i="10" r="J120"/>
  <c r="J114"/>
  <c i="2" r="J105"/>
  <c i="3" r="J769"/>
  <c r="J1019"/>
  <c r="BK1262"/>
  <c r="BK476"/>
  <c r="J1005"/>
  <c r="BK1412"/>
  <c r="BK1016"/>
  <c r="J1167"/>
  <c r="BK1794"/>
  <c r="J1440"/>
  <c i="4" r="J113"/>
  <c i="5" r="BK162"/>
  <c r="J183"/>
  <c i="7" r="J241"/>
  <c r="J111"/>
  <c i="8" r="BK110"/>
  <c i="9" r="J164"/>
  <c r="J139"/>
  <c i="10" r="J111"/>
  <c r="J147"/>
  <c i="2" r="BK160"/>
  <c r="BK93"/>
  <c i="3" r="BK548"/>
  <c r="BK901"/>
  <c r="J930"/>
  <c r="BK1157"/>
  <c r="BK283"/>
  <c r="J910"/>
  <c r="BK1075"/>
  <c r="BK1629"/>
  <c r="J716"/>
  <c r="BK1762"/>
  <c r="BK693"/>
  <c i="4" r="J111"/>
  <c i="5" r="J131"/>
  <c r="J157"/>
  <c i="7" r="J155"/>
  <c r="BK139"/>
  <c i="8" r="BK122"/>
  <c i="9" r="BK150"/>
  <c i="10" r="BK188"/>
  <c i="2" r="BK175"/>
  <c i="3" r="J1251"/>
  <c r="BK1026"/>
  <c r="J1270"/>
  <c r="BK769"/>
  <c r="BK1425"/>
  <c r="BK1624"/>
  <c r="J607"/>
  <c r="BK907"/>
  <c r="BK974"/>
  <c r="J1773"/>
  <c r="J781"/>
  <c i="4" r="BK99"/>
  <c i="5" r="J197"/>
  <c r="BK187"/>
  <c i="7" r="BK122"/>
  <c r="BK187"/>
  <c r="BK134"/>
  <c r="J202"/>
  <c r="J108"/>
  <c r="J180"/>
  <c r="J125"/>
  <c i="8" r="J108"/>
  <c r="BK103"/>
  <c i="9" r="BK97"/>
  <c i="10" r="BK161"/>
  <c r="BK128"/>
  <c i="3" r="BK1507"/>
  <c r="J977"/>
  <c r="J637"/>
  <c r="BK984"/>
  <c r="BK171"/>
  <c r="BK775"/>
  <c r="J1013"/>
  <c r="BK1023"/>
  <c r="J1197"/>
  <c r="J1791"/>
  <c r="J1026"/>
  <c i="4" r="BK133"/>
  <c i="5" r="BK100"/>
  <c r="J167"/>
  <c i="7" r="J211"/>
  <c r="J173"/>
  <c i="8" r="J127"/>
  <c i="9" r="BK148"/>
  <c r="J128"/>
  <c i="10" r="BK199"/>
  <c r="BK183"/>
  <c i="2" r="BK105"/>
  <c i="3" r="J790"/>
  <c r="J1079"/>
  <c r="BK1213"/>
  <c r="BK1445"/>
  <c r="BK557"/>
  <c r="BK1110"/>
  <c r="J1037"/>
  <c r="J193"/>
  <c r="J557"/>
  <c r="BK1759"/>
  <c r="BK579"/>
  <c i="5" r="J185"/>
  <c r="J189"/>
  <c r="J135"/>
  <c i="7" r="BK233"/>
  <c i="2" r="J136"/>
  <c i="3" r="J1062"/>
  <c r="J1208"/>
  <c r="J1228"/>
  <c r="BK1675"/>
  <c r="J907"/>
  <c r="BK1179"/>
  <c r="BK1510"/>
  <c r="BK213"/>
  <c r="BK359"/>
  <c r="BK1259"/>
  <c r="BK637"/>
  <c i="4" r="BK91"/>
  <c i="5" r="J144"/>
  <c r="BK133"/>
  <c i="7" r="J99"/>
  <c i="8" r="J125"/>
  <c i="9" r="BK123"/>
  <c i="10" r="J171"/>
  <c i="3" r="J778"/>
  <c r="BK934"/>
  <c r="BK1283"/>
  <c r="J1277"/>
  <c r="BK552"/>
  <c r="BK1009"/>
  <c r="BK1139"/>
  <c r="BK1146"/>
  <c r="J152"/>
  <c r="J1286"/>
  <c r="BK266"/>
  <c i="4" r="BK103"/>
  <c i="5" r="J100"/>
  <c r="BK131"/>
  <c i="7" r="BK165"/>
  <c i="8" r="F36"/>
  <c i="2" r="J143"/>
  <c i="3" r="J1280"/>
  <c r="J508"/>
  <c r="J283"/>
  <c r="BK997"/>
  <c r="BK1243"/>
  <c r="BK255"/>
  <c r="BK781"/>
  <c r="BK892"/>
  <c r="BK884"/>
  <c r="BK193"/>
  <c r="J1776"/>
  <c r="J757"/>
  <c i="4" r="J117"/>
  <c i="5" r="BK140"/>
  <c r="J127"/>
  <c i="7" r="J220"/>
  <c r="J208"/>
  <c i="8" r="J132"/>
  <c r="BK127"/>
  <c i="9" r="BK133"/>
  <c i="10" r="J136"/>
  <c r="BK171"/>
  <c i="2" r="J126"/>
  <c i="3" r="BK1019"/>
  <c r="BK1103"/>
  <c r="J1350"/>
  <c r="BK479"/>
  <c r="J1072"/>
  <c r="J1675"/>
  <c r="J295"/>
  <c r="BK967"/>
  <c r="J1033"/>
  <c r="BK1804"/>
  <c r="BK1129"/>
  <c i="4" r="BK135"/>
  <c r="BK117"/>
  <c i="5" r="J98"/>
  <c i="7" r="J205"/>
  <c r="J150"/>
  <c i="8" r="J110"/>
  <c i="9" r="BK154"/>
  <c i="10" r="BK195"/>
  <c r="J166"/>
  <c i="2" r="J149"/>
  <c i="3" r="BK1152"/>
  <c r="BK137"/>
  <c r="J186"/>
  <c r="BK302"/>
  <c r="J1028"/>
  <c r="BK157"/>
  <c r="J849"/>
  <c r="J1232"/>
  <c r="BK207"/>
  <c r="J784"/>
  <c r="BK1739"/>
  <c r="BK607"/>
  <c i="4" r="J86"/>
  <c i="5" r="BK149"/>
  <c r="J142"/>
  <c i="7" r="BK153"/>
  <c r="J214"/>
  <c r="BK117"/>
  <c r="BK180"/>
  <c r="J237"/>
  <c r="J183"/>
  <c r="J117"/>
  <c i="8" r="J117"/>
  <c i="9" r="BK131"/>
  <c r="J159"/>
  <c i="10" r="BK114"/>
  <c i="2" r="J169"/>
  <c i="1" r="AS60"/>
  <c i="3" r="J1289"/>
  <c r="J1146"/>
  <c r="BK1235"/>
  <c r="J330"/>
  <c r="BK813"/>
  <c r="J763"/>
  <c r="J901"/>
  <c r="J1804"/>
  <c r="BK1502"/>
  <c i="4" r="J105"/>
  <c i="5" r="BK146"/>
  <c r="BK191"/>
  <c i="7" r="BK108"/>
  <c i="8" r="BK130"/>
  <c r="BK95"/>
  <c i="9" r="BK146"/>
  <c r="J154"/>
  <c i="10" r="BK142"/>
  <c i="2" r="BK133"/>
  <c i="3" r="BK1079"/>
  <c r="BK200"/>
  <c r="J540"/>
  <c r="J954"/>
  <c r="J1274"/>
  <c r="BK289"/>
  <c r="J528"/>
  <c r="BK787"/>
  <c r="BK853"/>
  <c r="J1808"/>
  <c r="BK1042"/>
  <c i="4" r="J99"/>
  <c i="5" r="BK180"/>
  <c r="J171"/>
  <c i="2" r="J146"/>
  <c r="F36"/>
  <c i="3" r="BK1185"/>
  <c r="J1785"/>
  <c r="BK796"/>
  <c i="4" r="BK113"/>
  <c i="5" r="J205"/>
  <c i="7" r="BK214"/>
  <c r="BK175"/>
  <c i="9" r="BK182"/>
  <c r="BK117"/>
  <c i="10" r="J103"/>
  <c i="3" r="J1183"/>
  <c r="BK228"/>
  <c r="BK665"/>
  <c r="BK1170"/>
  <c r="BK133"/>
  <c r="BK1539"/>
  <c r="J816"/>
  <c r="J1009"/>
  <c r="J1812"/>
  <c r="J1188"/>
  <c i="4" r="J89"/>
  <c i="5" r="J169"/>
  <c r="BK144"/>
  <c i="7" r="J128"/>
  <c i="8" r="BK98"/>
  <c i="9" r="BK156"/>
  <c i="10" r="J139"/>
  <c r="BK125"/>
  <c i="2" r="BK115"/>
  <c i="3" r="BK1193"/>
  <c r="J250"/>
  <c r="J888"/>
  <c r="J745"/>
  <c r="BK1440"/>
  <c r="J471"/>
  <c r="J665"/>
  <c r="J1118"/>
  <c r="J403"/>
  <c r="BK772"/>
  <c r="BK1808"/>
  <c r="BK1072"/>
  <c i="4" r="J123"/>
  <c i="5" r="BK183"/>
  <c r="BK153"/>
  <c r="BK117"/>
  <c i="7" r="J148"/>
  <c i="9" r="J171"/>
  <c r="J120"/>
  <c i="10" r="J153"/>
  <c i="2" r="BK169"/>
  <c i="3" r="BK1286"/>
  <c r="J266"/>
  <c r="BK698"/>
  <c r="J1016"/>
  <c r="BK262"/>
  <c r="BK1002"/>
  <c r="J1259"/>
  <c r="BK585"/>
  <c r="J751"/>
  <c r="BK800"/>
  <c r="BK1788"/>
  <c r="BK990"/>
  <c i="4" r="J129"/>
  <c i="5" r="J110"/>
  <c r="J112"/>
  <c i="7" r="J175"/>
  <c i="8" r="J130"/>
  <c i="9" r="BK128"/>
  <c i="10" r="BK111"/>
  <c r="BK134"/>
  <c i="2" r="J90"/>
  <c i="3" r="BK915"/>
  <c r="J855"/>
  <c r="J1170"/>
  <c r="J1202"/>
  <c r="BK503"/>
  <c r="J1023"/>
  <c r="J133"/>
  <c r="BK793"/>
  <c r="BK1251"/>
  <c r="J1815"/>
  <c r="BK1422"/>
  <c r="J400"/>
  <c i="4" r="BK119"/>
  <c i="5" r="J191"/>
  <c i="7" r="J163"/>
  <c r="J196"/>
  <c r="J131"/>
  <c r="J199"/>
  <c r="J160"/>
  <c r="J217"/>
  <c r="BK160"/>
  <c r="J190"/>
  <c i="8" r="J90"/>
  <c i="9" r="J117"/>
  <c i="10" r="BK191"/>
  <c r="BK156"/>
  <c i="2" r="J121"/>
  <c i="3" r="J1502"/>
  <c r="BK1126"/>
  <c r="J1143"/>
  <c r="BK1703"/>
  <c r="J853"/>
  <c r="J950"/>
  <c r="J1103"/>
  <c r="J1596"/>
  <c r="J218"/>
  <c r="BK678"/>
  <c r="BK1767"/>
  <c r="J844"/>
  <c i="4" r="J97"/>
  <c i="5" r="BK159"/>
  <c r="BK95"/>
  <c r="BK124"/>
  <c i="7" r="J233"/>
  <c i="8" r="J120"/>
  <c i="9" r="BK120"/>
  <c r="BK167"/>
  <c i="10" r="J125"/>
  <c i="2" r="BK165"/>
  <c r="F34"/>
  <c i="3" r="BK431"/>
  <c r="J512"/>
  <c r="BK888"/>
  <c r="BK1448"/>
  <c r="BK1176"/>
  <c r="BK1782"/>
  <c r="J766"/>
  <c i="4" r="J121"/>
  <c i="5" r="BK142"/>
  <c r="J187"/>
  <c i="2" r="J175"/>
  <c r="J115"/>
  <c i="3" r="BK930"/>
  <c r="J1057"/>
  <c r="J1422"/>
  <c r="J698"/>
  <c r="J1110"/>
  <c r="J179"/>
  <c r="J147"/>
  <c r="BK683"/>
  <c r="J611"/>
  <c r="J1767"/>
  <c r="J934"/>
  <c i="4" r="BK131"/>
  <c i="5" r="J153"/>
  <c r="BK169"/>
  <c i="7" r="BK137"/>
  <c i="8" r="BK105"/>
  <c i="9" r="J97"/>
  <c i="10" r="J142"/>
  <c i="3" r="J479"/>
  <c r="J495"/>
  <c r="J503"/>
  <c r="BK942"/>
  <c r="J1139"/>
  <c r="J1283"/>
  <c r="J1646"/>
  <c r="J563"/>
  <c r="J1779"/>
  <c r="BK512"/>
  <c i="4" r="J125"/>
  <c i="5" r="BK115"/>
  <c r="BK137"/>
  <c i="7" r="J104"/>
  <c i="8" r="BK93"/>
  <c i="9" r="J114"/>
  <c i="10" r="J191"/>
  <c r="BK168"/>
  <c i="2" r="J133"/>
  <c r="F37"/>
  <c i="3" r="J896"/>
  <c i="4" r="BK127"/>
  <c r="J93"/>
  <c i="5" r="BK200"/>
  <c i="7" r="J137"/>
  <c r="J193"/>
  <c i="8" r="BK120"/>
  <c i="9" r="BK114"/>
  <c r="J167"/>
  <c i="10" r="BK117"/>
  <c r="J168"/>
  <c i="2" r="BK146"/>
  <c i="3" r="J1210"/>
  <c r="BK938"/>
  <c r="J362"/>
  <c r="BK1183"/>
  <c r="J1435"/>
  <c r="J463"/>
  <c r="BK754"/>
  <c r="J1193"/>
  <c r="J223"/>
  <c r="BK528"/>
  <c r="BK1776"/>
  <c r="J800"/>
  <c i="4" r="BK105"/>
  <c i="5" r="J124"/>
  <c r="BK165"/>
  <c i="7" r="J228"/>
  <c r="J187"/>
  <c i="8" r="J93"/>
  <c i="9" r="BK159"/>
  <c i="10" r="J117"/>
  <c r="J128"/>
  <c i="2" r="J165"/>
  <c r="J34"/>
  <c i="3" r="J255"/>
  <c r="BK463"/>
  <c r="J1213"/>
  <c i="4" r="J131"/>
  <c i="5" r="BK103"/>
  <c i="6" r="J84"/>
  <c i="7" r="J153"/>
  <c r="BK145"/>
  <c r="BK196"/>
  <c r="BK155"/>
  <c r="BK208"/>
  <c r="J145"/>
  <c i="8" r="BK115"/>
  <c i="9" r="J150"/>
  <c r="BK136"/>
  <c i="10" r="J195"/>
  <c r="BK159"/>
  <c i="2" r="J153"/>
  <c i="3" r="BK1733"/>
  <c r="J1425"/>
  <c r="BK1208"/>
  <c r="J962"/>
  <c r="BK1232"/>
  <c r="J1567"/>
  <c r="J1218"/>
  <c r="BK1228"/>
  <c r="BK1430"/>
  <c r="BK498"/>
  <c r="J1751"/>
  <c r="J552"/>
  <c i="5" r="BK194"/>
  <c r="J137"/>
  <c i="7" r="BK168"/>
  <c r="BK141"/>
  <c i="8" r="J103"/>
  <c i="9" r="BK105"/>
  <c r="J136"/>
  <c i="10" r="BK131"/>
  <c r="J159"/>
  <c i="2" r="BK143"/>
  <c i="3" r="BK1293"/>
  <c r="BK400"/>
  <c r="BK805"/>
  <c r="BK1118"/>
  <c r="J128"/>
  <c r="J990"/>
  <c r="BK1223"/>
  <c r="BK954"/>
  <c r="J1407"/>
  <c r="J262"/>
  <c r="BK1773"/>
  <c r="J946"/>
  <c i="4" r="J133"/>
  <c i="5" r="J165"/>
  <c i="7" r="BK163"/>
  <c i="2" r="J98"/>
  <c i="3" r="J228"/>
  <c r="J163"/>
  <c r="J447"/>
  <c r="BK629"/>
  <c r="BK1033"/>
  <c r="J974"/>
  <c r="J1087"/>
  <c r="J1507"/>
  <c r="J123"/>
  <c i="4" r="J95"/>
  <c i="5" r="J194"/>
  <c i="7" r="BK170"/>
  <c i="8" r="BK117"/>
  <c i="9" r="BK100"/>
  <c i="10" r="BK103"/>
  <c i="3" r="J243"/>
  <c r="J851"/>
  <c r="BK1202"/>
  <c r="J1539"/>
  <c r="BK403"/>
  <c r="BK366"/>
  <c r="BK395"/>
  <c r="J754"/>
  <c r="J1788"/>
  <c r="J884"/>
  <c r="BK142"/>
  <c i="4" r="BK121"/>
  <c i="5" r="BK167"/>
  <c r="J180"/>
  <c i="7" r="BK205"/>
  <c i="9" r="J161"/>
  <c i="10" r="BK145"/>
  <c r="J134"/>
  <c i="2" r="BK90"/>
  <c i="3" r="BK962"/>
  <c r="BK1188"/>
  <c r="BK1435"/>
  <c r="J571"/>
  <c r="J1126"/>
  <c r="BK1634"/>
  <c r="BK487"/>
  <c r="J775"/>
  <c r="J1049"/>
  <c r="BK1785"/>
  <c r="J1235"/>
  <c r="BK186"/>
  <c i="4" r="BK97"/>
  <c i="5" r="BK157"/>
  <c i="6" r="J34"/>
  <c i="1" r="AW59"/>
  <c i="9" r="J148"/>
  <c i="10" r="J164"/>
  <c r="BK179"/>
  <c i="2" r="BK110"/>
  <c i="3" r="J1069"/>
  <c r="J1002"/>
  <c r="J1510"/>
  <c r="J683"/>
  <c r="BK816"/>
  <c r="J1095"/>
  <c r="J1703"/>
  <c r="J846"/>
  <c r="J1262"/>
  <c r="BK233"/>
  <c r="J1471"/>
  <c r="J548"/>
  <c i="4" r="J101"/>
  <c i="5" r="J200"/>
  <c i="6" r="BK84"/>
  <c i="7" r="BK128"/>
  <c i="8" r="J122"/>
  <c i="9" r="J174"/>
  <c r="J133"/>
  <c i="10" r="J161"/>
  <c r="J145"/>
  <c i="2" r="J130"/>
  <c i="3" r="J997"/>
  <c r="BK1172"/>
  <c r="J1499"/>
  <c r="J455"/>
  <c r="BK926"/>
  <c r="J958"/>
  <c r="J1445"/>
  <c r="BK595"/>
  <c r="J142"/>
  <c r="J1759"/>
  <c r="BK1062"/>
  <c i="4" r="BK137"/>
  <c i="5" r="BK185"/>
  <c r="J105"/>
  <c i="7" r="J223"/>
  <c r="BK173"/>
  <c r="BK237"/>
  <c r="J168"/>
  <c r="BK193"/>
  <c r="BK150"/>
  <c r="BK131"/>
  <c i="8" r="BK125"/>
  <c i="9" r="J100"/>
  <c i="10" r="BK150"/>
  <c r="J156"/>
  <c i="2" r="BK98"/>
  <c i="3" r="BK1471"/>
  <c r="J1412"/>
  <c r="J796"/>
  <c r="J915"/>
  <c r="BK439"/>
  <c r="BK1037"/>
  <c r="J1629"/>
  <c r="BK163"/>
  <c r="J1129"/>
  <c r="BK128"/>
  <c r="J1293"/>
  <c r="J302"/>
  <c i="4" r="J135"/>
  <c i="5" r="J103"/>
  <c r="J146"/>
  <c i="7" r="J134"/>
  <c i="8" r="J100"/>
  <c r="J112"/>
  <c i="9" r="J182"/>
  <c i="10" r="J179"/>
  <c r="BK176"/>
  <c i="2" r="BK149"/>
  <c i="3" r="BK1167"/>
  <c r="BK1280"/>
  <c r="J238"/>
  <c r="BK468"/>
  <c r="BK846"/>
  <c r="BK716"/>
  <c r="BK1095"/>
  <c r="BK362"/>
  <c r="BK760"/>
  <c r="BK1379"/>
  <c i="4" r="J137"/>
  <c r="BK109"/>
  <c i="5" r="J115"/>
  <c i="7" r="BK199"/>
  <c i="2" r="BK126"/>
  <c i="3" r="J760"/>
  <c r="BK918"/>
  <c r="BK946"/>
  <c r="J1185"/>
  <c r="BK295"/>
  <c r="J793"/>
  <c r="J1162"/>
  <c r="BK1567"/>
  <c r="J1794"/>
  <c r="BK1028"/>
  <c i="4" r="J91"/>
  <c i="5" r="BK189"/>
  <c r="J122"/>
  <c i="7" r="BK143"/>
  <c r="BK104"/>
  <c i="9" r="J126"/>
  <c r="J146"/>
  <c i="10" r="BK174"/>
  <c i="3" r="J157"/>
  <c r="J1448"/>
  <c r="J366"/>
  <c r="BK223"/>
  <c r="J805"/>
  <c r="J1042"/>
  <c r="BK1274"/>
  <c r="BK1798"/>
  <c r="J1031"/>
  <c i="4" r="J103"/>
  <c r="BK86"/>
  <c i="5" r="J177"/>
  <c i="7" r="BK178"/>
  <c r="BK158"/>
  <c i="9" r="BK143"/>
  <c r="J111"/>
  <c i="10" r="J183"/>
  <c r="BK139"/>
  <c i="2" r="BK153"/>
  <c i="3" r="BK1087"/>
  <c r="BK1322"/>
  <c r="BK179"/>
  <c r="J892"/>
  <c r="BK147"/>
  <c r="J657"/>
  <c r="BK1049"/>
  <c r="J137"/>
  <c r="J1634"/>
  <c r="J595"/>
  <c r="J1762"/>
  <c r="BK455"/>
  <c i="4" r="BK123"/>
  <c i="5" r="BK205"/>
  <c r="J162"/>
  <c i="7" r="BK228"/>
  <c i="8" r="BK90"/>
  <c i="9" r="BK111"/>
  <c r="BK178"/>
  <c i="10" r="J109"/>
  <c r="BK153"/>
  <c i="2" r="BK136"/>
  <c i="3" r="BK1162"/>
  <c r="J1417"/>
  <c r="J207"/>
  <c r="BK784"/>
  <c r="BK123"/>
  <c r="BK540"/>
  <c r="J984"/>
  <c r="BK1417"/>
  <c r="BK534"/>
  <c r="BK1164"/>
  <c r="BK1818"/>
  <c r="BK1218"/>
  <c i="4" r="J115"/>
  <c i="5" r="BK171"/>
  <c r="BK135"/>
  <c i="7" r="BK211"/>
  <c i="8" r="BK132"/>
  <c r="BK100"/>
  <c i="9" r="BK108"/>
  <c r="BK164"/>
  <c i="10" r="BK164"/>
  <c i="2" r="BK140"/>
  <c i="3" r="BK1197"/>
  <c r="BK757"/>
  <c r="BK471"/>
  <c r="BK910"/>
  <c r="BK117"/>
  <c r="J647"/>
  <c r="J1157"/>
  <c r="J431"/>
  <c r="BK1013"/>
  <c r="BK1143"/>
  <c r="J1798"/>
  <c r="J926"/>
  <c i="4" r="J107"/>
  <c i="5" r="BK177"/>
  <c r="J159"/>
  <c i="7" r="BK220"/>
  <c r="J165"/>
  <c r="BK217"/>
  <c r="BK111"/>
  <c r="J170"/>
  <c r="BK202"/>
  <c i="8" r="J98"/>
  <c i="9" r="J131"/>
  <c i="10" r="BK122"/>
  <c r="J150"/>
  <c i="2" r="J140"/>
  <c i="3" r="BK1596"/>
  <c r="J1322"/>
  <c r="J678"/>
  <c r="J359"/>
  <c r="BK707"/>
  <c r="J534"/>
  <c r="J942"/>
  <c r="BK571"/>
  <c r="BK1812"/>
  <c r="J1135"/>
  <c r="J171"/>
  <c i="4" r="BK111"/>
  <c i="5" r="BK197"/>
  <c i="6" r="F37"/>
  <c i="1" r="BD59"/>
  <c i="9" r="BK161"/>
  <c i="10" r="J188"/>
  <c i="2" r="BK180"/>
  <c r="J93"/>
  <c i="3" r="BK970"/>
  <c r="BK896"/>
  <c r="BK1289"/>
  <c r="J525"/>
  <c r="BK1057"/>
  <c r="BK1005"/>
  <c r="J200"/>
  <c r="BK611"/>
  <c r="BK1815"/>
  <c r="BK1646"/>
  <c r="J395"/>
  <c i="4" r="BK115"/>
  <c i="5" r="J117"/>
  <c i="6" r="F35"/>
  <c i="1" r="BB59"/>
  <c i="3" r="J439"/>
  <c r="BK525"/>
  <c r="J787"/>
  <c r="BK1350"/>
  <c r="J498"/>
  <c r="J967"/>
  <c r="BK517"/>
  <c r="BK855"/>
  <c r="BK851"/>
  <c r="J487"/>
  <c i="4" r="BK93"/>
  <c i="5" r="BK98"/>
  <c r="J149"/>
  <c i="7" r="J143"/>
  <c i="8" r="BK112"/>
  <c i="9" r="BK139"/>
  <c i="10" r="BK166"/>
  <c i="3" r="BK1045"/>
  <c r="J579"/>
  <c r="BK790"/>
  <c r="BK152"/>
  <c r="J707"/>
  <c r="J918"/>
  <c r="BK647"/>
  <c r="BK447"/>
  <c r="J1739"/>
  <c r="BK657"/>
  <c i="4" r="J109"/>
  <c i="5" r="J175"/>
  <c r="BK112"/>
  <c i="6" r="F36"/>
  <c i="1" r="BC59"/>
  <c i="9" r="J152"/>
  <c i="10" r="J122"/>
  <c r="BK109"/>
  <c i="3" l="1" r="R1292"/>
  <c r="P1008"/>
  <c i="2" r="BK104"/>
  <c r="J104"/>
  <c r="J63"/>
  <c r="BK159"/>
  <c r="J159"/>
  <c r="J66"/>
  <c i="3" r="BK116"/>
  <c r="J116"/>
  <c r="J61"/>
  <c r="P301"/>
  <c r="R562"/>
  <c r="BK804"/>
  <c r="J804"/>
  <c r="J72"/>
  <c r="R891"/>
  <c r="T925"/>
  <c r="P973"/>
  <c r="T1008"/>
  <c r="BK1044"/>
  <c r="J1044"/>
  <c r="J80"/>
  <c r="T1044"/>
  <c r="R1078"/>
  <c r="T1138"/>
  <c r="R1231"/>
  <c r="T1273"/>
  <c r="P1732"/>
  <c r="P1758"/>
  <c r="R1811"/>
  <c i="4" r="T85"/>
  <c r="T84"/>
  <c r="T83"/>
  <c r="T82"/>
  <c i="5" r="R97"/>
  <c r="P107"/>
  <c r="P119"/>
  <c r="BK152"/>
  <c r="J152"/>
  <c r="J71"/>
  <c i="7" r="T103"/>
  <c r="T97"/>
  <c r="P186"/>
  <c r="P185"/>
  <c i="9" r="P104"/>
  <c r="BK170"/>
  <c r="J170"/>
  <c r="J70"/>
  <c i="2" r="R104"/>
  <c r="T159"/>
  <c i="3" r="P116"/>
  <c r="R301"/>
  <c r="BK533"/>
  <c r="J533"/>
  <c r="J67"/>
  <c r="T533"/>
  <c r="P744"/>
  <c r="T804"/>
  <c r="BK925"/>
  <c r="J925"/>
  <c r="J75"/>
  <c r="R957"/>
  <c r="P1292"/>
  <c r="BK1758"/>
  <c r="T1758"/>
  <c r="BK1811"/>
  <c r="J1811"/>
  <c r="J94"/>
  <c i="5" r="T97"/>
  <c r="BK114"/>
  <c r="J114"/>
  <c r="J65"/>
  <c r="BK130"/>
  <c r="J130"/>
  <c r="J69"/>
  <c r="T130"/>
  <c r="BK174"/>
  <c r="J174"/>
  <c r="J72"/>
  <c i="7" r="R103"/>
  <c r="R97"/>
  <c r="BK186"/>
  <c r="J186"/>
  <c r="J70"/>
  <c i="8" r="P89"/>
  <c r="P88"/>
  <c r="P87"/>
  <c i="1" r="AU62"/>
  <c i="9" r="T96"/>
  <c r="T95"/>
  <c r="P142"/>
  <c i="3" r="BK1772"/>
  <c r="J1772"/>
  <c r="J90"/>
  <c i="5" r="BK102"/>
  <c r="J102"/>
  <c r="J63"/>
  <c r="R107"/>
  <c r="R119"/>
  <c r="T139"/>
  <c r="P152"/>
  <c i="7" r="P121"/>
  <c r="P120"/>
  <c r="T227"/>
  <c r="T226"/>
  <c i="9" r="R96"/>
  <c r="R95"/>
  <c r="R142"/>
  <c i="10" r="BK97"/>
  <c r="R97"/>
  <c i="2" r="R89"/>
  <c r="R139"/>
  <c i="3" r="T116"/>
  <c r="P249"/>
  <c r="BK288"/>
  <c r="J288"/>
  <c r="J65"/>
  <c r="R288"/>
  <c r="T562"/>
  <c r="BK891"/>
  <c r="J891"/>
  <c r="J73"/>
  <c r="BK973"/>
  <c r="J973"/>
  <c r="J77"/>
  <c r="BK1008"/>
  <c r="J1008"/>
  <c r="J78"/>
  <c r="P1022"/>
  <c r="BK1292"/>
  <c r="J1292"/>
  <c r="J85"/>
  <c r="R1732"/>
  <c r="R1772"/>
  <c r="T1811"/>
  <c i="5" r="T102"/>
  <c r="R114"/>
  <c r="P130"/>
  <c r="P139"/>
  <c r="P174"/>
  <c i="7" r="P103"/>
  <c r="P97"/>
  <c r="R186"/>
  <c r="R185"/>
  <c i="9" r="T104"/>
  <c r="R170"/>
  <c r="R169"/>
  <c i="10" r="P97"/>
  <c r="T97"/>
  <c r="R170"/>
  <c i="2" r="P104"/>
  <c r="T139"/>
  <c i="3" r="R1022"/>
  <c r="R1044"/>
  <c r="T1078"/>
  <c r="P1811"/>
  <c i="4" r="P85"/>
  <c r="P84"/>
  <c r="P83"/>
  <c r="P82"/>
  <c i="1" r="AU57"/>
  <c i="5" r="P97"/>
  <c r="T114"/>
  <c r="R130"/>
  <c r="R174"/>
  <c i="7" r="BK103"/>
  <c r="T186"/>
  <c r="T185"/>
  <c i="8" r="BK89"/>
  <c r="J89"/>
  <c r="J65"/>
  <c i="9" r="BK104"/>
  <c i="10" r="BK108"/>
  <c r="J108"/>
  <c r="J66"/>
  <c r="BK170"/>
  <c r="J170"/>
  <c r="J67"/>
  <c i="2" r="T104"/>
  <c r="P159"/>
  <c i="3" r="BK249"/>
  <c r="J249"/>
  <c r="J62"/>
  <c r="R249"/>
  <c r="T249"/>
  <c r="P288"/>
  <c r="T288"/>
  <c r="BK562"/>
  <c r="J562"/>
  <c r="J68"/>
  <c r="R744"/>
  <c r="R804"/>
  <c r="R925"/>
  <c r="P957"/>
  <c r="T973"/>
  <c r="BK1022"/>
  <c r="J1022"/>
  <c r="J79"/>
  <c r="BK1078"/>
  <c r="J1078"/>
  <c r="J81"/>
  <c r="P1078"/>
  <c r="P1138"/>
  <c r="BK1231"/>
  <c r="J1231"/>
  <c r="J83"/>
  <c r="T1231"/>
  <c r="P1273"/>
  <c r="BK1732"/>
  <c r="J1732"/>
  <c r="J86"/>
  <c r="R1758"/>
  <c r="R1757"/>
  <c i="4" r="BK85"/>
  <c r="J85"/>
  <c r="J62"/>
  <c i="5" r="P102"/>
  <c r="T107"/>
  <c r="T119"/>
  <c r="BK139"/>
  <c r="J139"/>
  <c r="J70"/>
  <c r="T174"/>
  <c i="7" r="R121"/>
  <c r="R120"/>
  <c r="P227"/>
  <c r="P226"/>
  <c i="8" r="R89"/>
  <c r="R88"/>
  <c r="R87"/>
  <c i="9" r="P96"/>
  <c r="P95"/>
  <c r="BK142"/>
  <c r="J142"/>
  <c r="J68"/>
  <c r="T170"/>
  <c r="T169"/>
  <c i="10" r="R108"/>
  <c r="T170"/>
  <c r="P187"/>
  <c r="P186"/>
  <c i="2" r="BK89"/>
  <c r="J89"/>
  <c r="J61"/>
  <c r="T89"/>
  <c r="P139"/>
  <c i="3" r="BK301"/>
  <c r="J301"/>
  <c r="J66"/>
  <c r="P562"/>
  <c r="T744"/>
  <c r="T891"/>
  <c r="BK957"/>
  <c r="J957"/>
  <c r="J76"/>
  <c r="R973"/>
  <c r="R1008"/>
  <c r="T1022"/>
  <c r="P1044"/>
  <c r="BK1138"/>
  <c r="J1138"/>
  <c r="J82"/>
  <c r="R1138"/>
  <c r="P1231"/>
  <c r="BK1273"/>
  <c r="J1273"/>
  <c r="J84"/>
  <c r="R1273"/>
  <c r="T1732"/>
  <c r="T1772"/>
  <c i="5" r="R102"/>
  <c r="P114"/>
  <c r="R139"/>
  <c r="T152"/>
  <c i="7" r="BK121"/>
  <c r="J121"/>
  <c r="J68"/>
  <c r="BK227"/>
  <c r="J227"/>
  <c r="J72"/>
  <c i="9" r="R104"/>
  <c r="R103"/>
  <c r="P170"/>
  <c r="P169"/>
  <c i="10" r="P108"/>
  <c r="P170"/>
  <c r="BK187"/>
  <c r="J187"/>
  <c r="J71"/>
  <c r="T187"/>
  <c r="T186"/>
  <c i="2" r="P89"/>
  <c r="P88"/>
  <c r="P87"/>
  <c i="1" r="AU55"/>
  <c i="2" r="BK139"/>
  <c r="J139"/>
  <c r="J64"/>
  <c r="R159"/>
  <c i="3" r="R116"/>
  <c r="R115"/>
  <c r="T301"/>
  <c r="P533"/>
  <c r="R533"/>
  <c r="BK744"/>
  <c r="J744"/>
  <c r="J69"/>
  <c r="P804"/>
  <c r="P803"/>
  <c r="P891"/>
  <c r="P925"/>
  <c r="T957"/>
  <c r="T1292"/>
  <c r="P1772"/>
  <c i="4" r="R85"/>
  <c r="R84"/>
  <c r="R83"/>
  <c r="R82"/>
  <c i="5" r="BK97"/>
  <c r="J97"/>
  <c r="J62"/>
  <c r="BK107"/>
  <c r="J107"/>
  <c r="J64"/>
  <c r="BK119"/>
  <c r="J119"/>
  <c r="J66"/>
  <c r="R152"/>
  <c i="7" r="T121"/>
  <c r="T120"/>
  <c r="R227"/>
  <c r="R226"/>
  <c i="8" r="T89"/>
  <c r="T88"/>
  <c r="T87"/>
  <c i="9" r="BK96"/>
  <c r="J96"/>
  <c r="J65"/>
  <c r="T142"/>
  <c i="10" r="T108"/>
  <c r="R187"/>
  <c r="R186"/>
  <c i="3" r="BK1766"/>
  <c r="J1766"/>
  <c r="J89"/>
  <c i="5" r="BK94"/>
  <c r="J94"/>
  <c r="J61"/>
  <c i="3" r="BK1797"/>
  <c r="J1797"/>
  <c r="J91"/>
  <c i="7" r="BK236"/>
  <c r="J236"/>
  <c r="J73"/>
  <c i="6" r="BK83"/>
  <c r="J83"/>
  <c r="J61"/>
  <c i="3" r="BK261"/>
  <c r="J261"/>
  <c r="J63"/>
  <c r="BK282"/>
  <c r="J282"/>
  <c r="J64"/>
  <c r="BK799"/>
  <c r="J799"/>
  <c r="J70"/>
  <c r="BK1807"/>
  <c r="J1807"/>
  <c r="J93"/>
  <c i="7" r="BK240"/>
  <c r="J240"/>
  <c r="J74"/>
  <c r="BK98"/>
  <c r="J98"/>
  <c r="J65"/>
  <c i="9" r="BK177"/>
  <c r="J177"/>
  <c r="J71"/>
  <c i="3" r="BK921"/>
  <c r="J921"/>
  <c r="J74"/>
  <c i="10" r="BK182"/>
  <c r="J182"/>
  <c r="J69"/>
  <c r="BK194"/>
  <c r="J194"/>
  <c r="J72"/>
  <c i="2" r="BK152"/>
  <c r="J152"/>
  <c r="J65"/>
  <c r="BK179"/>
  <c r="J179"/>
  <c r="J67"/>
  <c i="3" r="BK1803"/>
  <c r="J1803"/>
  <c r="J92"/>
  <c i="5" r="BK126"/>
  <c r="J126"/>
  <c r="J67"/>
  <c i="10" r="BK198"/>
  <c r="J198"/>
  <c r="J73"/>
  <c i="2" r="BK97"/>
  <c r="J97"/>
  <c r="J62"/>
  <c i="9" r="BK181"/>
  <c r="J181"/>
  <c r="J72"/>
  <c r="BK95"/>
  <c r="J95"/>
  <c r="J64"/>
  <c i="10" r="BE111"/>
  <c r="BE131"/>
  <c r="BE161"/>
  <c r="BE168"/>
  <c i="9" r="J104"/>
  <c r="J67"/>
  <c i="10" r="BE120"/>
  <c r="BE122"/>
  <c r="BE125"/>
  <c i="9" r="BK169"/>
  <c r="J169"/>
  <c r="J69"/>
  <c i="10" r="E50"/>
  <c r="F59"/>
  <c r="J89"/>
  <c r="BE134"/>
  <c r="BE136"/>
  <c r="BE156"/>
  <c r="BE159"/>
  <c r="BE176"/>
  <c r="BE142"/>
  <c r="BE147"/>
  <c r="BE150"/>
  <c r="BE164"/>
  <c r="BE183"/>
  <c r="BE128"/>
  <c r="BE191"/>
  <c r="BE195"/>
  <c r="BE188"/>
  <c r="BE98"/>
  <c r="BE103"/>
  <c r="BE109"/>
  <c r="BE114"/>
  <c r="BE139"/>
  <c r="BE145"/>
  <c r="BE153"/>
  <c r="BE171"/>
  <c r="BE174"/>
  <c r="BE179"/>
  <c r="BE199"/>
  <c r="BE117"/>
  <c r="BE166"/>
  <c i="9" r="BE100"/>
  <c r="BE126"/>
  <c r="BE128"/>
  <c r="BE133"/>
  <c r="BE136"/>
  <c r="BE143"/>
  <c r="BE146"/>
  <c r="BE108"/>
  <c r="BE114"/>
  <c r="BE131"/>
  <c r="BE148"/>
  <c r="BE171"/>
  <c r="BE105"/>
  <c r="BE156"/>
  <c i="8" r="BK88"/>
  <c r="J88"/>
  <c r="J64"/>
  <c i="9" r="E50"/>
  <c r="J88"/>
  <c r="BE120"/>
  <c r="BE164"/>
  <c r="BE167"/>
  <c r="BE174"/>
  <c r="BE111"/>
  <c r="BE117"/>
  <c r="BE123"/>
  <c r="BE139"/>
  <c r="F59"/>
  <c r="BE150"/>
  <c r="BE152"/>
  <c r="BE154"/>
  <c r="BE159"/>
  <c r="BE182"/>
  <c r="BE97"/>
  <c r="BE161"/>
  <c r="BE178"/>
  <c i="7" r="BK185"/>
  <c r="J185"/>
  <c r="J69"/>
  <c r="BK226"/>
  <c r="J226"/>
  <c r="J71"/>
  <c i="8" r="F59"/>
  <c r="BE98"/>
  <c r="BE100"/>
  <c r="BE112"/>
  <c r="BE115"/>
  <c r="BE130"/>
  <c i="7" r="J103"/>
  <c r="J66"/>
  <c i="8" r="BE90"/>
  <c r="BE93"/>
  <c r="BE110"/>
  <c r="BE120"/>
  <c r="E50"/>
  <c r="BE125"/>
  <c r="BE127"/>
  <c r="BE103"/>
  <c r="BE105"/>
  <c r="BE108"/>
  <c r="BE132"/>
  <c r="J56"/>
  <c r="BE95"/>
  <c r="BE117"/>
  <c i="1" r="BA62"/>
  <c i="7" r="BK120"/>
  <c r="J120"/>
  <c r="J67"/>
  <c i="8" r="BE122"/>
  <c r="BE134"/>
  <c i="7" r="J90"/>
  <c r="F93"/>
  <c r="BE155"/>
  <c r="BE168"/>
  <c r="BE199"/>
  <c r="BE202"/>
  <c r="BE237"/>
  <c r="BE108"/>
  <c r="BE122"/>
  <c r="BE125"/>
  <c r="BE217"/>
  <c r="BE104"/>
  <c r="BE158"/>
  <c r="BE205"/>
  <c r="BE228"/>
  <c r="BE233"/>
  <c i="6" r="BK82"/>
  <c r="J82"/>
  <c r="J60"/>
  <c i="7" r="E50"/>
  <c r="BE134"/>
  <c r="BE153"/>
  <c r="BE170"/>
  <c r="BE173"/>
  <c r="BE211"/>
  <c r="BE214"/>
  <c r="BE241"/>
  <c r="BE128"/>
  <c r="BE137"/>
  <c r="BE141"/>
  <c r="BE148"/>
  <c r="BE163"/>
  <c r="BE99"/>
  <c r="BE143"/>
  <c r="BE145"/>
  <c r="BE160"/>
  <c r="BE183"/>
  <c r="BE193"/>
  <c r="BE196"/>
  <c r="BE111"/>
  <c r="BE114"/>
  <c r="BE117"/>
  <c r="BE131"/>
  <c r="BE139"/>
  <c r="BE150"/>
  <c r="BE165"/>
  <c r="BE175"/>
  <c r="BE178"/>
  <c r="BE180"/>
  <c r="BE187"/>
  <c r="BE190"/>
  <c r="BE208"/>
  <c r="BE220"/>
  <c r="BE223"/>
  <c i="5" r="BK129"/>
  <c r="J129"/>
  <c r="J68"/>
  <c i="6" r="F78"/>
  <c r="E48"/>
  <c r="J52"/>
  <c r="BE84"/>
  <c i="5" r="E48"/>
  <c r="BE100"/>
  <c r="BE103"/>
  <c r="BE112"/>
  <c r="BE115"/>
  <c r="BE133"/>
  <c r="BE149"/>
  <c r="BE153"/>
  <c r="BE157"/>
  <c r="BE183"/>
  <c r="BE187"/>
  <c r="BE127"/>
  <c r="BE165"/>
  <c r="BE167"/>
  <c r="BE175"/>
  <c r="BE177"/>
  <c i="4" r="BK84"/>
  <c r="J84"/>
  <c r="J61"/>
  <c i="5" r="F55"/>
  <c r="BE108"/>
  <c r="BE117"/>
  <c r="BE120"/>
  <c r="BE122"/>
  <c r="BE124"/>
  <c r="BE169"/>
  <c r="BE171"/>
  <c r="BE197"/>
  <c r="BE205"/>
  <c r="BE110"/>
  <c r="BE131"/>
  <c r="BE135"/>
  <c r="BE140"/>
  <c r="BE142"/>
  <c r="BE144"/>
  <c r="BE146"/>
  <c r="BE189"/>
  <c r="BE191"/>
  <c r="BE194"/>
  <c r="J52"/>
  <c r="BE95"/>
  <c r="BE180"/>
  <c r="BE185"/>
  <c r="BE200"/>
  <c r="BE98"/>
  <c r="BE105"/>
  <c r="BE137"/>
  <c r="BE159"/>
  <c r="BE162"/>
  <c i="3" r="BK803"/>
  <c r="J803"/>
  <c r="J71"/>
  <c i="4" r="BE103"/>
  <c r="BE109"/>
  <c i="3" r="BK115"/>
  <c r="J115"/>
  <c r="J60"/>
  <c i="4" r="BE137"/>
  <c r="J76"/>
  <c r="BE86"/>
  <c r="BE91"/>
  <c r="BE115"/>
  <c r="BE119"/>
  <c r="BE127"/>
  <c r="F79"/>
  <c r="BE117"/>
  <c r="BE125"/>
  <c i="3" r="J1758"/>
  <c r="J88"/>
  <c i="4" r="E72"/>
  <c r="BE95"/>
  <c r="BE129"/>
  <c r="BE131"/>
  <c r="BE133"/>
  <c r="BE135"/>
  <c r="BE97"/>
  <c r="BE99"/>
  <c r="BE101"/>
  <c r="BE111"/>
  <c r="BE89"/>
  <c r="BE93"/>
  <c r="BE105"/>
  <c r="BE107"/>
  <c r="BE113"/>
  <c r="BE121"/>
  <c r="BE123"/>
  <c i="3" r="E104"/>
  <c r="BE157"/>
  <c r="BE207"/>
  <c r="BE218"/>
  <c r="BE223"/>
  <c r="BE468"/>
  <c r="BE471"/>
  <c r="BE479"/>
  <c r="BE528"/>
  <c r="BE716"/>
  <c r="BE751"/>
  <c r="BE787"/>
  <c r="BE910"/>
  <c r="BE915"/>
  <c r="BE922"/>
  <c r="BE977"/>
  <c r="BE997"/>
  <c r="BE1005"/>
  <c r="BE1023"/>
  <c r="BE1075"/>
  <c r="BE1079"/>
  <c r="BE1087"/>
  <c r="BE1143"/>
  <c r="BE1146"/>
  <c r="BE1176"/>
  <c r="BE1243"/>
  <c r="BE1251"/>
  <c r="BE1274"/>
  <c r="BE1280"/>
  <c r="BE1293"/>
  <c r="BE1350"/>
  <c r="BE1430"/>
  <c r="BE1445"/>
  <c r="BE1448"/>
  <c r="BE1675"/>
  <c r="BE1733"/>
  <c r="BE1739"/>
  <c r="BE1745"/>
  <c r="BE1751"/>
  <c r="BE1759"/>
  <c r="BE1762"/>
  <c r="BE1767"/>
  <c r="BE1773"/>
  <c r="BE1776"/>
  <c r="BE1779"/>
  <c r="BE1782"/>
  <c r="BE1785"/>
  <c r="BE1788"/>
  <c r="BE1791"/>
  <c r="BE1794"/>
  <c r="BE1798"/>
  <c r="BE1804"/>
  <c r="BE1808"/>
  <c r="BE1812"/>
  <c r="BE1815"/>
  <c r="BE1818"/>
  <c r="BE117"/>
  <c r="BE133"/>
  <c r="BE163"/>
  <c r="BE213"/>
  <c r="BE238"/>
  <c r="BE302"/>
  <c r="BE362"/>
  <c r="BE366"/>
  <c r="BE400"/>
  <c r="BE495"/>
  <c r="BE647"/>
  <c r="BE766"/>
  <c r="BE844"/>
  <c r="BE934"/>
  <c r="BE950"/>
  <c r="BE954"/>
  <c r="BE984"/>
  <c r="BE1002"/>
  <c r="BE1095"/>
  <c r="BE1110"/>
  <c r="BE1126"/>
  <c r="BE1223"/>
  <c r="BE1283"/>
  <c r="BE1289"/>
  <c r="BE1412"/>
  <c r="BE1422"/>
  <c r="BE1435"/>
  <c r="BE1624"/>
  <c r="F55"/>
  <c r="BE142"/>
  <c r="BE147"/>
  <c r="BE171"/>
  <c r="BE243"/>
  <c r="BE289"/>
  <c r="BE431"/>
  <c r="BE455"/>
  <c r="BE476"/>
  <c r="BE503"/>
  <c r="BE508"/>
  <c r="BE540"/>
  <c r="BE698"/>
  <c r="BE754"/>
  <c r="BE769"/>
  <c r="BE781"/>
  <c r="BE851"/>
  <c r="BE888"/>
  <c r="BE896"/>
  <c r="BE901"/>
  <c r="BE942"/>
  <c r="BE1019"/>
  <c r="BE1031"/>
  <c r="BE1103"/>
  <c r="BE1135"/>
  <c r="BE1197"/>
  <c r="BE1210"/>
  <c r="BE1270"/>
  <c r="BE1286"/>
  <c r="BE1322"/>
  <c r="BE1502"/>
  <c r="BE123"/>
  <c r="BE179"/>
  <c r="BE233"/>
  <c r="BE250"/>
  <c r="BE262"/>
  <c r="BE283"/>
  <c r="BE330"/>
  <c r="BE395"/>
  <c r="BE498"/>
  <c r="BE563"/>
  <c r="BE757"/>
  <c r="BE778"/>
  <c r="BE853"/>
  <c r="BE892"/>
  <c r="BE930"/>
  <c r="BE946"/>
  <c r="BE1028"/>
  <c r="BE1062"/>
  <c r="BE1069"/>
  <c r="BE1084"/>
  <c r="BE1118"/>
  <c r="BE1170"/>
  <c r="BE1172"/>
  <c r="BE1193"/>
  <c r="BE1202"/>
  <c r="BE1379"/>
  <c r="BE1507"/>
  <c r="BE1539"/>
  <c r="BE1567"/>
  <c r="BE152"/>
  <c r="BE186"/>
  <c r="BE228"/>
  <c r="BE266"/>
  <c r="BE359"/>
  <c r="BE447"/>
  <c r="BE487"/>
  <c r="BE585"/>
  <c r="BE607"/>
  <c r="BE683"/>
  <c r="BE745"/>
  <c r="BE763"/>
  <c r="BE784"/>
  <c r="BE790"/>
  <c r="BE805"/>
  <c r="BE884"/>
  <c r="BE918"/>
  <c r="BE962"/>
  <c r="BE970"/>
  <c r="BE974"/>
  <c r="BE1016"/>
  <c r="BE1026"/>
  <c r="BE1139"/>
  <c r="BE1162"/>
  <c r="BE1188"/>
  <c r="BE1213"/>
  <c r="BE1218"/>
  <c r="BE1232"/>
  <c r="BE1417"/>
  <c r="BE1634"/>
  <c r="BE137"/>
  <c r="BE200"/>
  <c r="BE534"/>
  <c r="BE552"/>
  <c r="BE796"/>
  <c r="BE813"/>
  <c r="BE816"/>
  <c r="BE855"/>
  <c r="BE938"/>
  <c r="BE1009"/>
  <c r="BE1042"/>
  <c r="BE1057"/>
  <c r="BE1072"/>
  <c r="BE1179"/>
  <c r="BE1208"/>
  <c r="BE1259"/>
  <c r="BE1277"/>
  <c r="BE1425"/>
  <c r="BE1468"/>
  <c r="BE1646"/>
  <c r="J108"/>
  <c r="BE128"/>
  <c r="BE193"/>
  <c r="BE255"/>
  <c r="BE403"/>
  <c r="BE439"/>
  <c r="BE512"/>
  <c r="BE548"/>
  <c r="BE595"/>
  <c r="BE611"/>
  <c r="BE665"/>
  <c r="BE678"/>
  <c r="BE707"/>
  <c r="BE760"/>
  <c r="BE772"/>
  <c r="BE793"/>
  <c r="BE800"/>
  <c r="BE849"/>
  <c r="BE907"/>
  <c r="BE967"/>
  <c r="BE990"/>
  <c r="BE1013"/>
  <c r="BE1033"/>
  <c r="BE1037"/>
  <c r="BE1045"/>
  <c r="BE1129"/>
  <c r="BE1152"/>
  <c r="BE1157"/>
  <c r="BE1167"/>
  <c r="BE1235"/>
  <c r="BE1407"/>
  <c r="BE1440"/>
  <c r="BE1471"/>
  <c r="BE1510"/>
  <c r="BE1596"/>
  <c r="BE1629"/>
  <c r="BE1703"/>
  <c r="BE295"/>
  <c r="BE463"/>
  <c r="BE517"/>
  <c r="BE525"/>
  <c r="BE557"/>
  <c r="BE571"/>
  <c r="BE579"/>
  <c r="BE629"/>
  <c r="BE637"/>
  <c r="BE657"/>
  <c r="BE693"/>
  <c r="BE775"/>
  <c r="BE846"/>
  <c r="BE926"/>
  <c r="BE958"/>
  <c r="BE1049"/>
  <c r="BE1164"/>
  <c r="BE1183"/>
  <c r="BE1185"/>
  <c r="BE1228"/>
  <c r="BE1262"/>
  <c r="BE1499"/>
  <c i="1" r="AW55"/>
  <c r="BD55"/>
  <c r="BB55"/>
  <c r="BC55"/>
  <c i="2" r="E48"/>
  <c r="J52"/>
  <c r="F55"/>
  <c r="BE90"/>
  <c r="BE93"/>
  <c r="BE98"/>
  <c r="BE105"/>
  <c r="BE110"/>
  <c r="BE115"/>
  <c r="BE121"/>
  <c r="BE126"/>
  <c r="BE130"/>
  <c r="BE133"/>
  <c r="BE136"/>
  <c r="BE140"/>
  <c r="BE143"/>
  <c r="BE146"/>
  <c r="BE149"/>
  <c r="BE153"/>
  <c r="BE160"/>
  <c r="BE165"/>
  <c r="BE169"/>
  <c r="BE175"/>
  <c r="BE180"/>
  <c i="1" r="BA55"/>
  <c i="8" r="J36"/>
  <c i="1" r="AW62"/>
  <c i="9" r="F38"/>
  <c i="1" r="BC63"/>
  <c i="4" r="F34"/>
  <c i="1" r="BA57"/>
  <c i="9" r="F37"/>
  <c i="1" r="BB63"/>
  <c i="4" r="F36"/>
  <c i="1" r="BC57"/>
  <c i="7" r="F36"/>
  <c i="1" r="BA61"/>
  <c i="10" r="F38"/>
  <c i="1" r="BC64"/>
  <c i="5" r="F35"/>
  <c i="1" r="BB58"/>
  <c i="5" r="J34"/>
  <c i="1" r="AW58"/>
  <c i="7" r="F39"/>
  <c i="1" r="BD61"/>
  <c i="6" r="F34"/>
  <c i="1" r="BA59"/>
  <c i="6" r="F33"/>
  <c i="1" r="AZ59"/>
  <c i="7" r="J36"/>
  <c i="1" r="AW61"/>
  <c i="10" r="F37"/>
  <c i="1" r="BB64"/>
  <c r="AS54"/>
  <c i="9" r="F36"/>
  <c i="1" r="BA63"/>
  <c i="4" r="J34"/>
  <c i="1" r="AW57"/>
  <c i="10" r="F36"/>
  <c i="1" r="BA64"/>
  <c i="3" r="F35"/>
  <c i="1" r="BB56"/>
  <c i="5" r="F34"/>
  <c i="1" r="BA58"/>
  <c i="5" r="F37"/>
  <c i="1" r="BD58"/>
  <c i="3" r="F34"/>
  <c i="1" r="BA56"/>
  <c i="4" r="F35"/>
  <c i="1" r="BB57"/>
  <c i="3" r="F36"/>
  <c i="1" r="BC56"/>
  <c i="8" r="F39"/>
  <c i="1" r="BD62"/>
  <c i="10" r="J36"/>
  <c i="1" r="AW64"/>
  <c i="10" r="F39"/>
  <c i="1" r="BD64"/>
  <c i="4" r="F37"/>
  <c i="1" r="BD57"/>
  <c i="8" r="F37"/>
  <c i="1" r="BB62"/>
  <c i="8" r="F38"/>
  <c i="1" r="BC62"/>
  <c i="3" r="F37"/>
  <c i="1" r="BD56"/>
  <c i="7" r="F38"/>
  <c i="1" r="BC61"/>
  <c i="7" r="F37"/>
  <c i="1" r="BB61"/>
  <c i="5" r="F36"/>
  <c i="1" r="BC58"/>
  <c i="9" r="J36"/>
  <c i="1" r="AW63"/>
  <c i="9" r="F39"/>
  <c i="1" r="BD63"/>
  <c i="3" r="J34"/>
  <c i="1" r="AW56"/>
  <c i="5" l="1" r="T93"/>
  <c r="R93"/>
  <c i="9" r="BK103"/>
  <c r="J103"/>
  <c r="J66"/>
  <c i="10" r="R96"/>
  <c r="R95"/>
  <c i="9" r="R94"/>
  <c i="10" r="P96"/>
  <c r="P95"/>
  <c i="1" r="AU64"/>
  <c i="7" r="P96"/>
  <c i="1" r="AU61"/>
  <c i="3" r="T1757"/>
  <c r="BK1757"/>
  <c r="J1757"/>
  <c r="J87"/>
  <c i="5" r="P129"/>
  <c i="3" r="T803"/>
  <c i="7" r="R96"/>
  <c i="3" r="R803"/>
  <c r="R114"/>
  <c i="5" r="R129"/>
  <c r="R92"/>
  <c i="7" r="BK97"/>
  <c r="J97"/>
  <c r="J64"/>
  <c i="3" r="T115"/>
  <c r="T114"/>
  <c i="5" r="T129"/>
  <c r="T92"/>
  <c i="2" r="T88"/>
  <c r="T87"/>
  <c i="9" r="T103"/>
  <c r="T94"/>
  <c i="2" r="R88"/>
  <c r="R87"/>
  <c i="7" r="T96"/>
  <c i="3" r="P1757"/>
  <c r="P115"/>
  <c r="P114"/>
  <c i="1" r="AU56"/>
  <c i="5" r="P93"/>
  <c r="P92"/>
  <c i="1" r="AU58"/>
  <c i="10" r="T96"/>
  <c r="T95"/>
  <c r="BK96"/>
  <c r="J96"/>
  <c r="J64"/>
  <c i="9" r="P103"/>
  <c r="P94"/>
  <c i="1" r="AU63"/>
  <c i="10" r="J97"/>
  <c r="J65"/>
  <c i="5" r="BK93"/>
  <c r="J93"/>
  <c r="J60"/>
  <c i="10" r="BK186"/>
  <c r="J186"/>
  <c r="J70"/>
  <c r="BK181"/>
  <c r="J181"/>
  <c r="J68"/>
  <c i="2" r="BK88"/>
  <c r="J88"/>
  <c r="J60"/>
  <c i="9" r="BK94"/>
  <c r="J94"/>
  <c r="J63"/>
  <c i="8" r="BK87"/>
  <c r="J87"/>
  <c r="J63"/>
  <c i="7" r="BK96"/>
  <c r="J96"/>
  <c r="J63"/>
  <c i="6" r="BK81"/>
  <c r="J81"/>
  <c r="J59"/>
  <c i="4" r="BK83"/>
  <c r="BK82"/>
  <c r="J82"/>
  <c i="3" r="BK114"/>
  <c r="J114"/>
  <c i="1" r="BB60"/>
  <c r="AX60"/>
  <c r="BC60"/>
  <c r="AY60"/>
  <c i="2" r="J33"/>
  <c i="1" r="AV55"/>
  <c r="AT55"/>
  <c i="8" r="J35"/>
  <c i="1" r="AV62"/>
  <c r="AT62"/>
  <c i="4" r="J33"/>
  <c i="1" r="AV57"/>
  <c r="AT57"/>
  <c i="3" r="J30"/>
  <c i="1" r="AG56"/>
  <c r="BA60"/>
  <c r="AW60"/>
  <c i="10" r="F35"/>
  <c i="1" r="AZ64"/>
  <c i="4" r="F33"/>
  <c i="1" r="AZ57"/>
  <c i="2" r="F33"/>
  <c i="1" r="AZ55"/>
  <c i="9" r="F35"/>
  <c i="1" r="AZ63"/>
  <c r="BD60"/>
  <c i="3" r="J33"/>
  <c i="1" r="AV56"/>
  <c r="AT56"/>
  <c i="3" r="F33"/>
  <c i="1" r="AZ56"/>
  <c i="7" r="J35"/>
  <c i="1" r="AV61"/>
  <c r="AT61"/>
  <c i="6" r="J33"/>
  <c i="1" r="AV59"/>
  <c r="AT59"/>
  <c i="9" r="J35"/>
  <c i="1" r="AV63"/>
  <c r="AT63"/>
  <c i="10" r="J35"/>
  <c i="1" r="AV64"/>
  <c r="AT64"/>
  <c i="5" r="J33"/>
  <c i="1" r="AV58"/>
  <c r="AT58"/>
  <c i="8" r="F35"/>
  <c i="1" r="AZ62"/>
  <c i="7" r="F35"/>
  <c i="1" r="AZ61"/>
  <c i="5" r="F33"/>
  <c i="1" r="AZ58"/>
  <c i="4" r="J30"/>
  <c i="1" r="AG57"/>
  <c i="5" l="1" r="BK92"/>
  <c r="J92"/>
  <c r="J59"/>
  <c i="10" r="BK95"/>
  <c r="J95"/>
  <c r="J63"/>
  <c i="2" r="BK87"/>
  <c r="J87"/>
  <c r="J59"/>
  <c i="1" r="AN57"/>
  <c i="4" r="J59"/>
  <c r="J83"/>
  <c r="J60"/>
  <c i="1" r="AN56"/>
  <c i="4" r="J39"/>
  <c i="3" r="J59"/>
  <c r="J39"/>
  <c i="7" r="J32"/>
  <c i="1" r="AG61"/>
  <c i="9" r="J32"/>
  <c i="1" r="AG63"/>
  <c r="AN63"/>
  <c r="BD54"/>
  <c r="W33"/>
  <c r="AZ60"/>
  <c r="AV60"/>
  <c r="AT60"/>
  <c i="8" r="J32"/>
  <c i="1" r="AG62"/>
  <c r="AN62"/>
  <c r="BC54"/>
  <c r="W32"/>
  <c r="AU60"/>
  <c r="AU54"/>
  <c i="6" r="J30"/>
  <c i="1" r="AG59"/>
  <c r="AN59"/>
  <c r="BA54"/>
  <c r="W30"/>
  <c r="BB54"/>
  <c r="W31"/>
  <c i="9" l="1" r="J41"/>
  <c i="8" r="J41"/>
  <c i="7" r="J41"/>
  <c i="1" r="AN61"/>
  <c i="6" r="J39"/>
  <c i="2" r="J30"/>
  <c i="1" r="AG55"/>
  <c r="AN55"/>
  <c i="10" r="J32"/>
  <c i="1" r="AG64"/>
  <c r="AG60"/>
  <c r="AW54"/>
  <c r="AK30"/>
  <c r="AZ54"/>
  <c r="W29"/>
  <c r="AY54"/>
  <c r="AX54"/>
  <c i="5" r="J30"/>
  <c i="1" r="AG58"/>
  <c r="AN58"/>
  <c i="5" l="1" r="J39"/>
  <c i="10" r="J41"/>
  <c i="2" r="J39"/>
  <c i="1" r="AN60"/>
  <c r="AN64"/>
  <c r="AG54"/>
  <c r="AK26"/>
  <c r="AV54"/>
  <c r="AK29"/>
  <c r="AK35"/>
  <c l="1"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<sst xmlns="http://schemas.openxmlformats.org/spreadsheetml/2006/main">
  <si>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</si>
  <si>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</si>
  <si>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</si>
  <si>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</si>
  <si>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</si>
  <si>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{cfcaa28b-c99a-4abd-86f7-60022433dd51}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</si>
  <si>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</si>
  <si>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</si>
  <si>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</si>
  <si>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</si>
  <si>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</si>
  <si>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</si>
  <si>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</si>
  <si>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</si>
  <si>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20220707v06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</si>
  <si>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</si>
  <si>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</si>
  <si>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výukových prostor FUD v Kampusu UJEP - v06</t>
  </si>
  <si>
    <t>KSO:</t>
  </si>
  <si>
    <t/>
  </si>
  <si>
    <t>CC-CZ:</t>
  </si>
  <si>
    <t>Místo:</t>
  </si>
  <si>
    <t>UJEP</t>
  </si>
  <si>
    <t>Datum:</t>
  </si>
  <si>
    <t>28. 2. 2023</t>
  </si>
  <si>
    <t>Zadavatel:</t>
  </si>
  <si>
    <t>IČ:</t>
  </si>
  <si>
    <t>44555601</t>
  </si>
  <si>
    <t>Univerzita Jana Evangelisty Purkyně</t>
  </si>
  <si>
    <t>DIČ:</t>
  </si>
  <si>
    <t>CZ44555601</t>
  </si>
  <si>
    <t>Uchazeč:</t>
  </si>
  <si>
    <t>Vyplň údaj</t>
  </si>
  <si>
    <t>Projektant:</t>
  </si>
  <si>
    <t>25028588</t>
  </si>
  <si>
    <t>Correct BC, s.r.o.</t>
  </si>
  <si>
    <t>CZ25028588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</si>
  <si>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</si>
  <si>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</si>
  <si>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</si>
  <si>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</si>
  <si>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</si>
  <si>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</si>
  <si>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</si>
  <si>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</si>
  <si>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</si>
  <si>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</si>
  <si>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</si>
  <si>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</si>
  <si>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</si>
  <si>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</si>
  <si>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</si>
  <si>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</si>
  <si>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</si>
  <si>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</si>
  <si>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</si>
  <si>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</si>
  <si>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</si>
  <si>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</si>
  <si>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</si>
  <si>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</si>
  <si>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</si>
  <si>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</si>
  <si>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</si>
  <si>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</si>
  <si>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</si>
  <si>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</si>
  <si>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</si>
  <si>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</si>
  <si>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</si>
  <si>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</si>
  <si>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</si>
  <si>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</si>
  <si>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</si>
  <si>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</si>
  <si>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</si>
  <si>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</si>
  <si>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</si>
  <si>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</si>
  <si>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</si>
  <si>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</si>
  <si>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rozpočtové náklady</t>
  </si>
  <si>
    <t>STA</t>
  </si>
  <si>
    <t>1</t>
  </si>
  <si>
    <t>{9d86bdf7-5028-4295-8417-ab1b56322bef}</t>
  </si>
  <si>
    <t>2</t>
  </si>
  <si>
    <t>SO 01</t>
  </si>
  <si>
    <t>Architektonicky stavební řešení</t>
  </si>
  <si>
    <t>{1ea012bf-bbf8-45f4-abcc-36bbc703a3ae}</t>
  </si>
  <si>
    <t>TI 01</t>
  </si>
  <si>
    <t>Vzduchotechnika</t>
  </si>
  <si>
    <t>{1cc16301-626a-4e5b-bd4b-81965a9e25bb}</t>
  </si>
  <si>
    <t>TI 02</t>
  </si>
  <si>
    <t>Zdravotechnické instalace</t>
  </si>
  <si>
    <t>{619f5a0b-d435-4933-8c73-1803422dea55}</t>
  </si>
  <si>
    <t>SO 02</t>
  </si>
  <si>
    <t>Informační systém</t>
  </si>
  <si>
    <t>{4a6b7f4c-efb1-461b-a4ed-91b4a07fb4fe}</t>
  </si>
  <si>
    <t>TI 03</t>
  </si>
  <si>
    <t>Elektroinstalace- revize</t>
  </si>
  <si>
    <t>{ec288ec4-d307-4dd6-bb6e-9cdd558d978f}</t>
  </si>
  <si>
    <t>01</t>
  </si>
  <si>
    <t>Silnoproudá elektrotechnika</t>
  </si>
  <si>
    <t>Soupis</t>
  </si>
  <si>
    <t>{555476c4-00e7-4a29-ab07-2217cbfad60f}</t>
  </si>
  <si>
    <t>02</t>
  </si>
  <si>
    <t>Rozvaděč R-2.PP</t>
  </si>
  <si>
    <t>{3aa45d06-5696-423d-8f67-84690f2641bf}</t>
  </si>
  <si>
    <t>03</t>
  </si>
  <si>
    <t>Slaboproudá elektroinstalace</t>
  </si>
  <si>
    <t>{aeda5471-9dbf-45ff-a651-3d67861d375b}</t>
  </si>
  <si>
    <t>04</t>
  </si>
  <si>
    <t>Přenos dat z měřičů tepla a vodoměru na dispečink UJEP</t>
  </si>
  <si>
    <t>{52266d93-c814-47db-8e25-ec9eb4b21f4f}</t>
  </si>
  <si>
    <t>KRYCÍ LIST SOUPISU PRACÍ</t>
  </si>
  <si>
    <t>Objekt:</t>
  </si>
  <si>
    <t>SO 00 - Vedlejší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</si>
  <si>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</si>
  <si>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</si>
  <si>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</si>
  <si>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</si>
  <si>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</si>
  <si>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</si>
  <si>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</si>
  <si>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</si>
  <si>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</si>
  <si>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</si>
  <si>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</si>
  <si>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</si>
  <si>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</si>
  <si>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</si>
  <si>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</si>
  <si>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</si>
  <si>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</si>
  <si>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</si>
  <si>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</si>
  <si>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</si>
  <si>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</si>
  <si>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</si>
  <si>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</si>
  <si>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</si>
  <si>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</si>
  <si>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</si>
  <si>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</si>
  <si>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</si>
  <si>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</si>
  <si>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</si>
  <si>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</si>
  <si>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</si>
  <si>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</si>
  <si>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kus</t>
  </si>
  <si>
    <t>CS ÚRS 2022 01</t>
  </si>
  <si>
    <t>1024</t>
  </si>
  <si>
    <t>531346194</t>
  </si>
  <si>
    <t>PP</t>
  </si>
  <si>
    <t>Online PSC</t>
  </si>
  <si>
    <t>https://podminky.urs.cz/item/CS_URS_2022_01/013254000</t>
  </si>
  <si>
    <t>013294000</t>
  </si>
  <si>
    <t>Ostatní dokumentace</t>
  </si>
  <si>
    <t>CS ÚRS 2021 02</t>
  </si>
  <si>
    <t>-1949246209</t>
  </si>
  <si>
    <t>https://podminky.urs.cz/item/CS_URS_2021_02/013294000</t>
  </si>
  <si>
    <t>P</t>
  </si>
  <si>
    <t>Poznámka k položce:_x000d_
Zajištění potřebné dokumentace pro realizaci díla_x000d_
-Dílenská_x000d_
-Výrobní</t>
  </si>
  <si>
    <t>VRN2</t>
  </si>
  <si>
    <t>Příprava staveniště</t>
  </si>
  <si>
    <t>3</t>
  </si>
  <si>
    <t>023103000</t>
  </si>
  <si>
    <t>Neočekávané vyklizení objektů</t>
  </si>
  <si>
    <t>hod</t>
  </si>
  <si>
    <t>1078798428</t>
  </si>
  <si>
    <t>https://podminky.urs.cz/item/CS_URS_2021_02/023103000</t>
  </si>
  <si>
    <t xml:space="preserve">Poznámka k položce:_x000d_
Neočekávané práce - Bude účtováno dle skutečně provedených prací odsouhasených  a zpsaných ve SD.</t>
  </si>
  <si>
    <t>VV</t>
  </si>
  <si>
    <t>4*40</t>
  </si>
  <si>
    <t>Součet</t>
  </si>
  <si>
    <t>4</t>
  </si>
  <si>
    <t>VRN3</t>
  </si>
  <si>
    <t>Zařízení staveniště</t>
  </si>
  <si>
    <t>032103000</t>
  </si>
  <si>
    <t>Náklady na stavební buňky</t>
  </si>
  <si>
    <t>měsíc</t>
  </si>
  <si>
    <t>1587036148</t>
  </si>
  <si>
    <t>https://podminky.urs.cz/item/CS_URS_2021_02/032103000</t>
  </si>
  <si>
    <t>9</t>
  </si>
  <si>
    <t>032503000</t>
  </si>
  <si>
    <t>Skládky na staveništi</t>
  </si>
  <si>
    <t>m2</t>
  </si>
  <si>
    <t>2046566006</t>
  </si>
  <si>
    <t>https://podminky.urs.cz/item/CS_URS_2021_02/032503000</t>
  </si>
  <si>
    <t>6*12</t>
  </si>
  <si>
    <t>17</t>
  </si>
  <si>
    <t>033103000</t>
  </si>
  <si>
    <t>Připojení energií</t>
  </si>
  <si>
    <t>soubor</t>
  </si>
  <si>
    <t>-1398727700</t>
  </si>
  <si>
    <t>https://podminky.urs.cz/item/CS_URS_2021_02/033103000</t>
  </si>
  <si>
    <t>Poznámka k položce:_x000d_
zřízení přípojky elektro + vody pro zařízení staveniště</t>
  </si>
  <si>
    <t>6</t>
  </si>
  <si>
    <t>033203000</t>
  </si>
  <si>
    <t>Energie pro zařízení staveniště</t>
  </si>
  <si>
    <t>1127192386</t>
  </si>
  <si>
    <t>https://podminky.urs.cz/item/CS_URS_2021_02/033203000</t>
  </si>
  <si>
    <t>16</t>
  </si>
  <si>
    <t>034103000</t>
  </si>
  <si>
    <t>Oplocení staveniště</t>
  </si>
  <si>
    <t>mb</t>
  </si>
  <si>
    <t>-1324388</t>
  </si>
  <si>
    <t>https://podminky.urs.cz/item/CS_URS_2021_02/034103000</t>
  </si>
  <si>
    <t>Poznámka k položce:_x000d_
zřízení, pronájem a odstranění oplocení pro potřeby zařízení staveniště</t>
  </si>
  <si>
    <t>7</t>
  </si>
  <si>
    <t>034503000</t>
  </si>
  <si>
    <t>Informační tabule na staveništi</t>
  </si>
  <si>
    <t>sada</t>
  </si>
  <si>
    <t>1836182373</t>
  </si>
  <si>
    <t>https://podminky.urs.cz/item/CS_URS_2021_02/034503000</t>
  </si>
  <si>
    <t>8</t>
  </si>
  <si>
    <t>039103000</t>
  </si>
  <si>
    <t>Rozebrání, bourání a odvoz zařízení staveniště</t>
  </si>
  <si>
    <t>466699319</t>
  </si>
  <si>
    <t>https://podminky.urs.cz/item/CS_URS_2021_02/039103000</t>
  </si>
  <si>
    <t>039203000</t>
  </si>
  <si>
    <t>Úprava terénu po zrušení zařízení staveniště</t>
  </si>
  <si>
    <t>2057707153</t>
  </si>
  <si>
    <t>https://podminky.urs.cz/item/CS_URS_2021_02/039203000</t>
  </si>
  <si>
    <t>VRN4</t>
  </si>
  <si>
    <t>Inženýrská činnost</t>
  </si>
  <si>
    <t>18</t>
  </si>
  <si>
    <t>043103000</t>
  </si>
  <si>
    <t>Zkoušky bez rozlišení</t>
  </si>
  <si>
    <t>komplet</t>
  </si>
  <si>
    <t>-1766359194</t>
  </si>
  <si>
    <t>https://podminky.urs.cz/item/CS_URS_2021_02/043103000</t>
  </si>
  <si>
    <t>10</t>
  </si>
  <si>
    <t>043194000</t>
  </si>
  <si>
    <t>Ostatní zkoušky</t>
  </si>
  <si>
    <t>16249601</t>
  </si>
  <si>
    <t>https://podminky.urs.cz/item/CS_URS_2021_02/043194000</t>
  </si>
  <si>
    <t>11</t>
  </si>
  <si>
    <t>045203000</t>
  </si>
  <si>
    <t>Kompletační činnost</t>
  </si>
  <si>
    <t>978559144</t>
  </si>
  <si>
    <t>https://podminky.urs.cz/item/CS_URS_2021_02/045203000</t>
  </si>
  <si>
    <t>12</t>
  </si>
  <si>
    <t>049203000</t>
  </si>
  <si>
    <t>Náklady stanovené zvláštními předpisy</t>
  </si>
  <si>
    <t>-726755583</t>
  </si>
  <si>
    <t>https://podminky.urs.cz/item/CS_URS_2021_02/049203000</t>
  </si>
  <si>
    <t>VRN6</t>
  </si>
  <si>
    <t>Územní vlivy</t>
  </si>
  <si>
    <t>19</t>
  </si>
  <si>
    <t>063103000</t>
  </si>
  <si>
    <t>Práce v podzemí</t>
  </si>
  <si>
    <t>-981345936</t>
  </si>
  <si>
    <t>https://podminky.urs.cz/item/CS_URS_2021_02/063103000</t>
  </si>
  <si>
    <t>Poznámka k položce:_x000d_
příplatek za práce v suterénu objektu se stíženým přístupem pracovníků a dopravy materiálu do podzemního podlaží</t>
  </si>
  <si>
    <t>VRN7</t>
  </si>
  <si>
    <t>Provozní vlivy</t>
  </si>
  <si>
    <t>13</t>
  </si>
  <si>
    <t>071103000</t>
  </si>
  <si>
    <t>Provoz investora</t>
  </si>
  <si>
    <t>882921089</t>
  </si>
  <si>
    <t>https://podminky.urs.cz/item/CS_URS_2021_02/071103000</t>
  </si>
  <si>
    <t>20</t>
  </si>
  <si>
    <t>072103011</t>
  </si>
  <si>
    <t xml:space="preserve">Zajištění DIO  a dopravního značení na místní areálové komunikaci</t>
  </si>
  <si>
    <t>789916951</t>
  </si>
  <si>
    <t>Zajištění DIO a dopravního značení na místní areálové komunikaci</t>
  </si>
  <si>
    <t>https://podminky.urs.cz/item/CS_URS_2021_02/072103011</t>
  </si>
  <si>
    <t>Poznámka k položce:_x000d_
po dobu stavby</t>
  </si>
  <si>
    <t>075103000</t>
  </si>
  <si>
    <t>Ochranná pásma elektrického vedení</t>
  </si>
  <si>
    <t>250928728</t>
  </si>
  <si>
    <t>https://podminky.urs.cz/item/CS_URS_2021_02/075103000</t>
  </si>
  <si>
    <t>Poznámka k položce:_x000d_
zemní práce v ochranném pásmu el.vedení</t>
  </si>
  <si>
    <t>22</t>
  </si>
  <si>
    <t>075203000</t>
  </si>
  <si>
    <t>Ochranná pásma vodárenská</t>
  </si>
  <si>
    <t>2093198923</t>
  </si>
  <si>
    <t>https://podminky.urs.cz/item/CS_URS_2021_02/075203000</t>
  </si>
  <si>
    <t>Poznámka k položce:_x000d_
práce v ochranném pásmu vodárenského zařízení</t>
  </si>
  <si>
    <t>VRN9</t>
  </si>
  <si>
    <t>Ostatní náklady</t>
  </si>
  <si>
    <t>14</t>
  </si>
  <si>
    <t>091504000</t>
  </si>
  <si>
    <t>Náklady související s publikační činností</t>
  </si>
  <si>
    <t>390256639</t>
  </si>
  <si>
    <t>https://podminky.urs.cz/item/CS_URS_2021_02/091504000</t>
  </si>
  <si>
    <t>SO 01 - Architektonicky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</si>
  <si>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</si>
  <si>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</si>
  <si>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</si>
  <si>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</si>
  <si>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</si>
  <si>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</si>
  <si>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</si>
  <si>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</si>
  <si>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</si>
  <si>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</si>
  <si>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</si>
  <si>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</si>
  <si>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</si>
  <si>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</si>
  <si>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</si>
  <si>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</si>
  <si>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</si>
  <si>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</si>
  <si>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</si>
  <si>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</si>
  <si>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</si>
  <si>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</si>
  <si>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</si>
  <si>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</si>
  <si>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</si>
  <si>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</si>
  <si>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</si>
  <si>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</si>
  <si>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</si>
  <si>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Zemní práce</t>
  </si>
  <si>
    <t>113106171</t>
  </si>
  <si>
    <t>Rozebrání dlažeb vozovek ze zámkové dlažby s ložem z kameniva ručně</t>
  </si>
  <si>
    <t>1678084093</t>
  </si>
  <si>
    <t>Rozebrání dlažeb a dílců vozovek a ploch s přemístěním hmot na skládku na vzdálenost do 3 m nebo s naložením na dopravní prostředek, s jakoukoliv výplní spár ručně ze zámkové dlažby s ložem z kameniva</t>
  </si>
  <si>
    <t>https://podminky.urs.cz/item/CS_URS_2022_01/113106171</t>
  </si>
  <si>
    <t>"severní strana-západní roh 1PP" 22,83*4,7</t>
  </si>
  <si>
    <t xml:space="preserve">"severní strana-východní roh 1PP"  10,3*21,15</t>
  </si>
  <si>
    <t>113202111</t>
  </si>
  <si>
    <t>Vytrhání obrub krajníků obrubníků stojatých</t>
  </si>
  <si>
    <t>m</t>
  </si>
  <si>
    <t>-1137041285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</si>
  <si>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</si>
  <si>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</si>
  <si>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119001401</t>
  </si>
  <si>
    <t>Dočasné zajištění potrubí ocelového nebo litinového DN do 200 mm</t>
  </si>
  <si>
    <t>-1816018575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</si>
  <si>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</si>
  <si>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https://podminky.urs.cz/item/CS_URS_2022_01/119001401</t>
  </si>
  <si>
    <t>2+2+2</t>
  </si>
  <si>
    <t>119001422</t>
  </si>
  <si>
    <t>Dočasné zajištění kabelů a kabelových tratí z 6 volně ložených kabelů</t>
  </si>
  <si>
    <t>134065013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</si>
  <si>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</si>
  <si>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https://podminky.urs.cz/item/CS_URS_2022_01/119001422</t>
  </si>
  <si>
    <t>119002121</t>
  </si>
  <si>
    <t>Přechodová lávka délky do 2 m včetně zábradlí pro zabezpečení výkopu zřízení</t>
  </si>
  <si>
    <t>1861936497</t>
  </si>
  <si>
    <t>Pomocné konstrukce při zabezpečení výkopu vodorovné pochozí přechodová lávka délky do 2 m včetně zábradlí zřízení</t>
  </si>
  <si>
    <t>https://podminky.urs.cz/item/CS_URS_2022_01/119002121</t>
  </si>
  <si>
    <t>1+1</t>
  </si>
  <si>
    <t>119002122</t>
  </si>
  <si>
    <t>Přechodová lávka délky do 2 m včetně zábradlí pro zabezpečení výkopu odstranění</t>
  </si>
  <si>
    <t>1758549940</t>
  </si>
  <si>
    <t>Pomocné konstrukce při zabezpečení výkopu vodorovné pochozí přechodová lávka délky do 2 m včetně zábradlí odstranění</t>
  </si>
  <si>
    <t>https://podminky.urs.cz/item/CS_URS_2022_01/119002122</t>
  </si>
  <si>
    <t>119003227</t>
  </si>
  <si>
    <t>Mobilní plotová zábrana vyplněná dráty výšky přes 1,5 do 2,2 m pro zabezpečení výkopu zřízení</t>
  </si>
  <si>
    <t>-914328332</t>
  </si>
  <si>
    <t>Pomocné konstrukce při zabezpečení výkopu svislé ocelové mobilní oplocení, výšky přes 1,5 do 2,2 m panely vyplněné dráty zřízení</t>
  </si>
  <si>
    <t>https://podminky.urs.cz/item/CS_URS_2022_01/119003227</t>
  </si>
  <si>
    <t>2+15+32+25+4+2+10+20</t>
  </si>
  <si>
    <t>119003228</t>
  </si>
  <si>
    <t>Mobilní plotová zábrana vyplněná dráty výšky přes 1,5 do 2,2 m pro zabezpečení výkopu odstranění</t>
  </si>
  <si>
    <t>972181070</t>
  </si>
  <si>
    <t>Pomocné konstrukce při zabezpečení výkopu svislé ocelové mobilní oplocení, výšky přes 1,5 do 2,2 m panely vyplněné dráty odstranění</t>
  </si>
  <si>
    <t>https://podminky.urs.cz/item/CS_URS_2022_01/119003228</t>
  </si>
  <si>
    <t>121112003</t>
  </si>
  <si>
    <t>Sejmutí ornice tl vrstvy do 200 mm ručně</t>
  </si>
  <si>
    <t>188549402</t>
  </si>
  <si>
    <t>Sejmutí ornice ručně při souvislé ploše, tl. vrstvy do 200 mm</t>
  </si>
  <si>
    <t>https://podminky.urs.cz/item/CS_URS_2022_01/121112003</t>
  </si>
  <si>
    <t>"Západní+východní + jižní strana pro zemní práce pro sanace"</t>
  </si>
  <si>
    <t>1,5*9+1,5*30+1,5*11,5</t>
  </si>
  <si>
    <t>131213711</t>
  </si>
  <si>
    <t>Hloubení zapažených jam v soudržných horninách třídy těžitelnosti I skupiny 3 ručně</t>
  </si>
  <si>
    <t>m3</t>
  </si>
  <si>
    <t>1470576824</t>
  </si>
  <si>
    <t>Hloubení zapažených jam ručně s urovnáním dna do předepsaného profilu a spádu v hornině třídy těžitelnosti I skupiny 3 soudržných</t>
  </si>
  <si>
    <t>https://podminky.urs.cz/item/CS_URS_2022_01/131213711</t>
  </si>
  <si>
    <t>"Výkop ruční pro sanace na severozápadním rohu"</t>
  </si>
  <si>
    <t>(1,2*23*2,2+0,6*1,2*13,1)*0,2</t>
  </si>
  <si>
    <t>"Výkop ruční pro sanace na východní + jižní straně"</t>
  </si>
  <si>
    <t>(1,2*1,0*28+1,2*0,9*12)*0,2</t>
  </si>
  <si>
    <t>131251102</t>
  </si>
  <si>
    <t>Hloubení jam nezapažených v hornině třídy těžitelnosti I skupiny 3 objem do 50 m3 strojně</t>
  </si>
  <si>
    <t>-207082218</t>
  </si>
  <si>
    <t>Hloubení nezapažených jam a zářezů strojně s urovnáním dna do předepsaného profilu a spádu v hornině třídy těžitelnosti I skupiny 3 přes 20 do 50 m3</t>
  </si>
  <si>
    <t>https://podminky.urs.cz/item/CS_URS_2022_01/131251102</t>
  </si>
  <si>
    <t>"Výkop pro sanace na severozápadním rohu"</t>
  </si>
  <si>
    <t>1,2*23*2,2+0,6*1,2*13,1</t>
  </si>
  <si>
    <t>"Výkop pro sanace na východní + jižní straně"</t>
  </si>
  <si>
    <t>1,2*1,0*28+1,2*0,9*12</t>
  </si>
  <si>
    <t>151101201</t>
  </si>
  <si>
    <t>Zřízení příložného pažení stěn výkopu hl do 4 m</t>
  </si>
  <si>
    <t>616905341</t>
  </si>
  <si>
    <t>Zřízení pažení stěn výkopu bez rozepření nebo vzepření příložné, hloubky do 4 m</t>
  </si>
  <si>
    <t>https://podminky.urs.cz/item/CS_URS_2022_01/151101201</t>
  </si>
  <si>
    <t>"2PP"</t>
  </si>
  <si>
    <t>"západní strana vnějšího zdiva" 2,2*10</t>
  </si>
  <si>
    <t xml:space="preserve">"severní strana vnějšího zdiva" 2,2*(13+4*1+1,5) </t>
  </si>
  <si>
    <t>151101211</t>
  </si>
  <si>
    <t>Odstranění příložného pažení stěn hl do 4 m</t>
  </si>
  <si>
    <t>1999381889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</si>
  <si>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</si>
  <si>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</si>
  <si>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151101401</t>
  </si>
  <si>
    <t>Zřízení vzepření stěn při pažení příložném hl do 4 m</t>
  </si>
  <si>
    <t>1589422658</t>
  </si>
  <si>
    <t>Zřízení vzepření zapažených stěn výkopů s potřebným přepažováním při pažení příložném, hloubky do 4 m</t>
  </si>
  <si>
    <t>https://podminky.urs.cz/item/CS_URS_2022_01/151101401</t>
  </si>
  <si>
    <t>151101411</t>
  </si>
  <si>
    <t>Odstranění vzepření stěn při pažení příložném hl do 4 m</t>
  </si>
  <si>
    <t>-234114894</t>
  </si>
  <si>
    <t>Odstranění vzepření stěn výkopů s uložením materiálu na vzdálenost do 3 m od kraje výkopu při pažení příložném, hloubky do 4 m</t>
  </si>
  <si>
    <t>https://podminky.urs.cz/item/CS_URS_2022_01/151101411</t>
  </si>
  <si>
    <t>162351103</t>
  </si>
  <si>
    <t>Vodorovné přemístění přes 50 do 500 m výkopku/sypaniny z horniny třídy těžitelnosti I skupiny 1 až 3</t>
  </si>
  <si>
    <t>-1014209536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</si>
  <si>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</si>
  <si>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</si>
  <si>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"mezideponie na staveništi" 140,054+52</t>
  </si>
  <si>
    <t xml:space="preserve">"odvoz přebytečné zeminy na skládku 30%=  192,054*0,3" 57,6</t>
  </si>
  <si>
    <t>162751119</t>
  </si>
  <si>
    <t>Příplatek k vodorovnému přemístění výkopku/sypaniny z horniny třídy těžitelnosti I skupiny 1 až 3 ZKD 1000 m přes 10000 m</t>
  </si>
  <si>
    <t>-691246847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</si>
  <si>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</si>
  <si>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</si>
  <si>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57,6*12</t>
  </si>
  <si>
    <t>167151101</t>
  </si>
  <si>
    <t>Nakládání výkopku z hornin třídy těžitelnosti I skupiny 1 až 3 do 100 m3</t>
  </si>
  <si>
    <t>1453910498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</si>
  <si>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</si>
  <si>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</si>
  <si>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116,712+52</t>
  </si>
  <si>
    <t>171201231</t>
  </si>
  <si>
    <t>Poplatek za uložení zeminy a kamení na recyklační skládce (skládkovné) kód odpadu 17 05 04</t>
  </si>
  <si>
    <t>t</t>
  </si>
  <si>
    <t>1720683913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</si>
  <si>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</si>
  <si>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</si>
  <si>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57,6*1,7</t>
  </si>
  <si>
    <t>171251201</t>
  </si>
  <si>
    <t>Uložení sypaniny na skládky nebo meziskládky</t>
  </si>
  <si>
    <t>893562019</t>
  </si>
  <si>
    <t>Uložení sypaniny na skládky nebo meziskládky bez hutnění s upravením uložené sypaniny do předepsaného tvaru</t>
  </si>
  <si>
    <t>https://podminky.urs.cz/item/CS_URS_2022_01/171251201</t>
  </si>
  <si>
    <t>"z mezideponie na staveništi" 116,712+52</t>
  </si>
  <si>
    <t>174111101</t>
  </si>
  <si>
    <t>Zásyp jam, šachet rýh nebo kolem objektů sypaninou se zhutněním ručně</t>
  </si>
  <si>
    <t>237253730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</si>
  <si>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</si>
  <si>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</si>
  <si>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174253301</t>
  </si>
  <si>
    <t>Zásyp rýh pro drény hl do 1,0 m</t>
  </si>
  <si>
    <t>956664437</t>
  </si>
  <si>
    <t>Zásyp rýh pro drény bez zhutnění, pro jakékoliv množství sběrné a svodné drény hloubky do 1 m</t>
  </si>
  <si>
    <t>https://podminky.urs.cz/item/CS_URS_2022_01/174253301</t>
  </si>
  <si>
    <t>41,5</t>
  </si>
  <si>
    <t>23</t>
  </si>
  <si>
    <t>181311103</t>
  </si>
  <si>
    <t>Rozprostření ornice tl vrstvy do 200 mm v rovině nebo ve svahu do 1:5 ručně</t>
  </si>
  <si>
    <t>1527930501</t>
  </si>
  <si>
    <t>Rozprostření a urovnání ornice v rovině nebo ve svahu sklonu do 1:5 ručně při souvislé ploše, tl. vrstvy do 200 mm</t>
  </si>
  <si>
    <t>https://podminky.urs.cz/item/CS_URS_2022_01/181311103</t>
  </si>
  <si>
    <t>Zakládání</t>
  </si>
  <si>
    <t>24</t>
  </si>
  <si>
    <t>212751104</t>
  </si>
  <si>
    <t>Trativod z drenážních trubek flexibilních PVC-U SN 4 perforace 360° včetně lože otevřený výkop DN 100 pro meliorace</t>
  </si>
  <si>
    <t>-1199387430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</si>
  <si>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</si>
  <si>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https://podminky.urs.cz/item/CS_URS_2022_01/212751104</t>
  </si>
  <si>
    <t>28,5+5+8</t>
  </si>
  <si>
    <t>25</t>
  </si>
  <si>
    <t>272313611</t>
  </si>
  <si>
    <t>Základové klenby z betonu tř. C 16/20</t>
  </si>
  <si>
    <t>1546793440</t>
  </si>
  <si>
    <t>Základy z betonu prostého klenby z betonu kamenem neprokládaného tř. C 16/20</t>
  </si>
  <si>
    <t>https://podminky.urs.cz/item/CS_URS_2022_01/272313611</t>
  </si>
  <si>
    <t>Poznámka k položce:_x000d_
základ pro zpětné osazení kamenného schod.stupně u vstupu</t>
  </si>
  <si>
    <t>0,6*0,6*2,5*2</t>
  </si>
  <si>
    <t>Svislé a kompletní konstrukce</t>
  </si>
  <si>
    <t>26</t>
  </si>
  <si>
    <t>310231055</t>
  </si>
  <si>
    <t>Zazdívka otvorů ve zdivu nadzákladovém pl přes 1 do 4 m2 cihlami děrovanými přes P10 do P15 tl 300 mm</t>
  </si>
  <si>
    <t>-515443545</t>
  </si>
  <si>
    <t>Zazdívka otvorů ve zdivu nadzákladovém děrovanými cihlami plochy přes 1 m2 do 4 m2 přes P10 do P15, tl. zdiva 300 mm</t>
  </si>
  <si>
    <t>https://podminky.urs.cz/item/CS_URS_2022_01/310231055</t>
  </si>
  <si>
    <t>0,9*2*3</t>
  </si>
  <si>
    <t>27</t>
  </si>
  <si>
    <t>319202115R</t>
  </si>
  <si>
    <t>Dodatečná izolace zdiva injektáží nízkotlakou metodou silan-siloxanovým injektážním krémem s vysokým obsahem účinné látky (80%) v průměrné tl.zdiva 600-900mm</t>
  </si>
  <si>
    <t>-518614947</t>
  </si>
  <si>
    <t>"1PP"</t>
  </si>
  <si>
    <t>Mezisoučet</t>
  </si>
  <si>
    <t>"m.č.0002" 0,8*(3,6+3)*10 +2,66*10*1,0+0,8*2,66*10</t>
  </si>
  <si>
    <t>"m.č.0003" 0,8*(2,4+0,8)*10</t>
  </si>
  <si>
    <t>"m.č.0004" 0,8*(2,2+0,8+0,7)*10</t>
  </si>
  <si>
    <t>"m.č.0005" 0,8*2,6*10</t>
  </si>
  <si>
    <t>"m.č.0006" 1,2*2,66*10</t>
  </si>
  <si>
    <t>"m.č.0007" 1,0*2,66*10</t>
  </si>
  <si>
    <t>"m.č.0009" 0,9*2,66*10</t>
  </si>
  <si>
    <t>"m.č.0010" 1,2*2,66*10</t>
  </si>
  <si>
    <t>Vodorovné konstrukce</t>
  </si>
  <si>
    <t>28</t>
  </si>
  <si>
    <t>434191423</t>
  </si>
  <si>
    <t>Osazení schodišťových stupňů kamenných pemrlovaných na desku</t>
  </si>
  <si>
    <t>-1261529745</t>
  </si>
  <si>
    <t>Osazování schodišťových stupňů kamenných s vyspárováním styčných spár, s provizorním dřevěným zábradlím a dočasným zakrytím stupnic prkny na desku, stupňů pemrlovaných nebo ostatních</t>
  </si>
  <si>
    <t>https://podminky.urs.cz/item/CS_URS_2022_01/434191423</t>
  </si>
  <si>
    <t>1,5+2,4</t>
  </si>
  <si>
    <t>Komunikace pozemní</t>
  </si>
  <si>
    <t>29</t>
  </si>
  <si>
    <t>564871011</t>
  </si>
  <si>
    <t>Podklad ze štěrkodrtě ŠD plochy do 100 m2 tl 250 mm</t>
  </si>
  <si>
    <t>716507071</t>
  </si>
  <si>
    <t>Podklad ze štěrkodrti ŠD s rozprostřením a zhutněním plochy jednotlivě do 100 m2, po zhutnění tl. 250 mm</t>
  </si>
  <si>
    <t>https://podminky.urs.cz/item/CS_URS_2022_01/564871011</t>
  </si>
  <si>
    <t>30</t>
  </si>
  <si>
    <t>596211211</t>
  </si>
  <si>
    <t>Kladení zámkové dlažby komunikací pro pěší ručně tl 80 mm skupiny A pl přes 50 do 100 m2</t>
  </si>
  <si>
    <t>1238435008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</si>
  <si>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</si>
  <si>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https://podminky.urs.cz/item/CS_URS_2022_01/596211211</t>
  </si>
  <si>
    <t>Úpravy povrchů, podlahy a osazování výplní</t>
  </si>
  <si>
    <t>31</t>
  </si>
  <si>
    <t>612131121R</t>
  </si>
  <si>
    <t>Penetrační disperzní nátěr vnitřních stěn silikátový nanášený ručně</t>
  </si>
  <si>
    <t>-51338533</t>
  </si>
  <si>
    <t>Podkladní a spojovací vrstva vnitřních omítaných ploch penetrace disperzní nanášená ručně stěn</t>
  </si>
  <si>
    <t>Poznámka k položce:_x000d_
Penetrace zdiva silikátovou penetrací-Sanované plochy stěn v interiéru</t>
  </si>
  <si>
    <t>"m.č.0012" 2,05*6,2+1,4*0,6+2*0,6*1,25 +2*0,6*2,0</t>
  </si>
  <si>
    <t>"m.č.0011" 2,05*6,25+1,4*0,6+2*0,6*1,25+2*0,6*2,0</t>
  </si>
  <si>
    <t>"m.č.0010" 2,55*(4,72+1,4)+1,95*(8,665+4,72)</t>
  </si>
  <si>
    <t>"m.č.0009" 1,3*(7,6+1+1)</t>
  </si>
  <si>
    <t>"m.č.0008" 1,3*(1,6+4,3+0,2)</t>
  </si>
  <si>
    <t>"m.č.0007" 1,3*4,54</t>
  </si>
  <si>
    <t>"m.č.0006" 2,66*2,4</t>
  </si>
  <si>
    <t>"m.č.0005" 2,66*1,8</t>
  </si>
  <si>
    <t>"m.č.0004" 2,66*(2,4+1+0,8)</t>
  </si>
  <si>
    <t>"m.č.0003" 2,55*(2,43+2,98)</t>
  </si>
  <si>
    <t>"m.č.0003a" 2,66*(2,4+1)</t>
  </si>
  <si>
    <t>"m.č.0002" 2,66*(2,56+8,6)</t>
  </si>
  <si>
    <t>"m.č.038" 2,03*3,4</t>
  </si>
  <si>
    <t>"m.č.043" 2,03*1,1</t>
  </si>
  <si>
    <t>"m.č.042" 2,03*(3,1+2)</t>
  </si>
  <si>
    <t>"m.č.041" 1,97*2,8+2*2*0,6+2*0,8*0,6</t>
  </si>
  <si>
    <t>"m.č.008" 1,97*3,5</t>
  </si>
  <si>
    <t>"m.č.044" 1,97*1,4</t>
  </si>
  <si>
    <t>"m.č.045" 1,97*(1,6+1,6)</t>
  </si>
  <si>
    <t>"m.č.003" 1,97*1,5</t>
  </si>
  <si>
    <t>32</t>
  </si>
  <si>
    <t>612131151</t>
  </si>
  <si>
    <t>Sanační postřik vnitřních stěn nanášený celoplošně ručně</t>
  </si>
  <si>
    <t>455409829</t>
  </si>
  <si>
    <t>Sanační postřik vnitřních omítaných ploch vápenocementový nanášený ručně celoplošně stěn</t>
  </si>
  <si>
    <t>https://podminky.urs.cz/item/CS_URS_2022_01/612131151</t>
  </si>
  <si>
    <t xml:space="preserve">Poznámka k položce:_x000d_
Sanované plochy stěn v interiéru-špric/podhoz_x000d_
</t>
  </si>
  <si>
    <t>33</t>
  </si>
  <si>
    <t>612325131</t>
  </si>
  <si>
    <t>Omítka sanační jádrová vnitřních stěn nanášená ručně</t>
  </si>
  <si>
    <t>1085421446</t>
  </si>
  <si>
    <t>Omítka sanační vnitřních ploch jádrová tloušťky do 15 mm nanášená ručně svislých konstrukcí stěn</t>
  </si>
  <si>
    <t>https://podminky.urs.cz/item/CS_URS_2022_01/612325131</t>
  </si>
  <si>
    <t>34</t>
  </si>
  <si>
    <t>612325302</t>
  </si>
  <si>
    <t>Vápenocementová štuková omítka ostění nebo nadpraží</t>
  </si>
  <si>
    <t>-589628045</t>
  </si>
  <si>
    <t>Vápenocementová omítka ostění nebo nadpraží štuková</t>
  </si>
  <si>
    <t>https://podminky.urs.cz/item/CS_URS_2022_01/612325302</t>
  </si>
  <si>
    <t>3*(2*0,9*0,6*2)</t>
  </si>
  <si>
    <t>35</t>
  </si>
  <si>
    <t>612326121</t>
  </si>
  <si>
    <t>Sanační omítka jednovrstvá vnitřních stěn nanášená ručně</t>
  </si>
  <si>
    <t>1277905020</t>
  </si>
  <si>
    <t>Omítka sanační vnitřních ploch jednovrstvá jednovrstvá, tloušťky do 20 mm nanášená ručně svislých konstrukcí stěn</t>
  </si>
  <si>
    <t>https://podminky.urs.cz/item/CS_URS_2022_01/612326121</t>
  </si>
  <si>
    <t>Poznámka k položce:_x000d_
sanační vyrovnávací(podkladní) omítka WTA- do roviny</t>
  </si>
  <si>
    <t>36</t>
  </si>
  <si>
    <t>612326191R</t>
  </si>
  <si>
    <t xml:space="preserve">sanační podhoz pro jednovrstvou omítku vnitřních stěn  5 mm tloušťky  ručně</t>
  </si>
  <si>
    <t>-525303853</t>
  </si>
  <si>
    <t>sanační podhoz pro jednovrstvou omítku vnitřních stěn 5 mm tloušťky ručně</t>
  </si>
  <si>
    <t xml:space="preserve">Poznámka k položce:_x000d_
Sanační práce na vnitřním zdivu dle skladby S5_x000d_
</t>
  </si>
  <si>
    <t>225,168</t>
  </si>
  <si>
    <t>37</t>
  </si>
  <si>
    <t>612328131</t>
  </si>
  <si>
    <t>Potažení vnitřních stěn sanačním štukem tloušťky do 3 mm</t>
  </si>
  <si>
    <t>802620229</t>
  </si>
  <si>
    <t>Potažení vnitřních ploch sanačním štukem tloušťky do 3 mm svislých konstrukcí stěn</t>
  </si>
  <si>
    <t>https://podminky.urs.cz/item/CS_URS_2022_01/612328131</t>
  </si>
  <si>
    <t>38</t>
  </si>
  <si>
    <t>612631001R</t>
  </si>
  <si>
    <t>Spárování vnitřních ploch zdiva z cihel, spárovací maltou CSIV stěn do hl.40mm</t>
  </si>
  <si>
    <t>1602687486</t>
  </si>
  <si>
    <t>Poznámka k položce:_x000d_
Spárování do hloubky až 40mm- v závislosti na hloubce vyškrabání spár mezi cihlami v předchozím pracovním kroku</t>
  </si>
  <si>
    <t>39</t>
  </si>
  <si>
    <t>622131101</t>
  </si>
  <si>
    <t>Cementový postřik vnějších stěn nanášený celoplošně ručně</t>
  </si>
  <si>
    <t>383036676</t>
  </si>
  <si>
    <t>Podkladní a spojovací vrstva vnějších omítaných ploch cementový postřik nanášený ručně celoplošně stěn</t>
  </si>
  <si>
    <t>https://podminky.urs.cz/item/CS_URS_2022_01/622131101</t>
  </si>
  <si>
    <t>"východní fasáda"</t>
  </si>
  <si>
    <t>(28,6+0,8+0,8)*(1,5+0,41)/2</t>
  </si>
  <si>
    <t>"jižní fasáda"</t>
  </si>
  <si>
    <t>10,2*(1,3+0,41)/2</t>
  </si>
  <si>
    <t>40</t>
  </si>
  <si>
    <t>622131151</t>
  </si>
  <si>
    <t>Sanační postřik vnějších stěn nanášený celoplošně ručně</t>
  </si>
  <si>
    <t>-357196390</t>
  </si>
  <si>
    <t>Sanační postřik vnějších ploch nanášený ručně celoplošně stěn</t>
  </si>
  <si>
    <t>https://podminky.urs.cz/item/CS_URS_2022_01/622131151</t>
  </si>
  <si>
    <t>41</t>
  </si>
  <si>
    <t>622135002</t>
  </si>
  <si>
    <t>Vyrovnání podkladu vnějších stěn maltou cementovou tl do 10 mm</t>
  </si>
  <si>
    <t>-1112513579</t>
  </si>
  <si>
    <t>Vyrovnání nerovností podkladu vnějších omítaných ploch maltou, tloušťky do 10 mm cementovou stěn</t>
  </si>
  <si>
    <t>https://podminky.urs.cz/item/CS_URS_2022_01/622135002</t>
  </si>
  <si>
    <t>42</t>
  </si>
  <si>
    <t>622142001</t>
  </si>
  <si>
    <t>Potažení vnějších stěn sklovláknitým pletivem vtlačeným do tenkovrstvé hmoty</t>
  </si>
  <si>
    <t>941752152</t>
  </si>
  <si>
    <t>Potažení vnějších ploch pletivem v ploše nebo pruzích, na plném podkladu sklovláknitým vtlačením do tmelu stěn</t>
  </si>
  <si>
    <t>https://podminky.urs.cz/item/CS_URS_2022_01/622142001</t>
  </si>
  <si>
    <t>43</t>
  </si>
  <si>
    <t>622143001</t>
  </si>
  <si>
    <t>Montáž omítkových plastových nebo pozinkovaných soklových profilů</t>
  </si>
  <si>
    <t>221461609</t>
  </si>
  <si>
    <t>Montáž omítkových profilů plastových, pozinkovaných nebo dřevěných upevněných vtlačením do podkladní vrstvy nebo přibitím soklových</t>
  </si>
  <si>
    <t>https://podminky.urs.cz/item/CS_URS_2022_01/622143001</t>
  </si>
  <si>
    <t>10,15+28,6+2*5*1</t>
  </si>
  <si>
    <t>44</t>
  </si>
  <si>
    <t>M</t>
  </si>
  <si>
    <t>55343010</t>
  </si>
  <si>
    <t>profil soklový Pz+PVC pro vnější omítky tl 14mm</t>
  </si>
  <si>
    <t>1232512001</t>
  </si>
  <si>
    <t>48,75*1,05 'Přepočtené koeficientem množství</t>
  </si>
  <si>
    <t>45</t>
  </si>
  <si>
    <t>622143003</t>
  </si>
  <si>
    <t>Montáž omítkových plastových nebo pozinkovaných rohových profilů s tkaninou</t>
  </si>
  <si>
    <t>-39764213</t>
  </si>
  <si>
    <t>Montáž omítkových profilů plastových, pozinkovaných nebo dřevěných upevněných vtlačením do podkladní vrstvy nebo přibitím rohových s tkaninou</t>
  </si>
  <si>
    <t>https://podminky.urs.cz/item/CS_URS_2022_01/622143003</t>
  </si>
  <si>
    <t>46</t>
  </si>
  <si>
    <t>55343025</t>
  </si>
  <si>
    <t>profil rohový Pz+PVC pro vnější omítky tl 7mm</t>
  </si>
  <si>
    <t>955662885</t>
  </si>
  <si>
    <t>2*1,05 'Přepočtené koeficientem množství</t>
  </si>
  <si>
    <t>47</t>
  </si>
  <si>
    <t>622151001</t>
  </si>
  <si>
    <t>Penetrační akrylátový nátěr vnějších pastovitých tenkovrstvých omítek stěn</t>
  </si>
  <si>
    <t>-994553222</t>
  </si>
  <si>
    <t>Penetrační nátěr vnějších pastovitých tenkovrstvých omítek akrylátový univerzální stěn</t>
  </si>
  <si>
    <t>https://podminky.urs.cz/item/CS_URS_2022_01/622151001</t>
  </si>
  <si>
    <t>48</t>
  </si>
  <si>
    <t>622211011</t>
  </si>
  <si>
    <t>Montáž kontaktního zateplení vnějších stěn lepením a mechanickým kotvením polystyrénových desek do betonu a zdiva tl přes 40 do 80 mm</t>
  </si>
  <si>
    <t>1067036273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</si>
  <si>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</si>
  <si>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https://podminky.urs.cz/item/CS_URS_2022_01/622211011</t>
  </si>
  <si>
    <t>49</t>
  </si>
  <si>
    <t>28376442</t>
  </si>
  <si>
    <t>deska z polystyrénu XPS, hrana rovná a strukturovaný povrch 300kPa tl 80mm</t>
  </si>
  <si>
    <t>1285532238</t>
  </si>
  <si>
    <t>37,562*1,05 'Přepočtené koeficientem množství</t>
  </si>
  <si>
    <t>50</t>
  </si>
  <si>
    <t>622215102</t>
  </si>
  <si>
    <t>Oprava kontaktního zateplení stěn z polystyrenových desek tl do 40 mm pl přes 0,1 do 0,25 m2</t>
  </si>
  <si>
    <t>-1444917765</t>
  </si>
  <si>
    <t>Oprava kontaktního zateplení z polystyrenových desek jednotlivých malých ploch tloušťky do 40 mm stěn, plochy jednotlivě přes 0,1 do 0,25 m2</t>
  </si>
  <si>
    <t>https://podminky.urs.cz/item/CS_URS_2022_01/622215102</t>
  </si>
  <si>
    <t>51</t>
  </si>
  <si>
    <t>622273261R</t>
  </si>
  <si>
    <t>Demontáž a montáž odvětrávané fasády stěn na hliníkový obousměrný rošt izolace tl. 160 mm</t>
  </si>
  <si>
    <t>165370404</t>
  </si>
  <si>
    <t>Demontáž a montáž zavěšené odvětrávané fasády na hliníkové nosné konstrukci z fasádních desek na dvousměrné nosné konstrukci opláštění připevněné mechanickým skrytým spojem, (zadní uchycení ) opláštění stěn s vložením tepelné izolace, tloušťky 160 mm</t>
  </si>
  <si>
    <t>Poznámka k položce:_x000d_
prostor vstupu nad dveřmi na jižní fasádě- úroveň 2PP</t>
  </si>
  <si>
    <t>1,5</t>
  </si>
  <si>
    <t>52</t>
  </si>
  <si>
    <t>622274011</t>
  </si>
  <si>
    <t>Montáž profilů rohových nebo do spár odvětrávané fasády na kovový rošt</t>
  </si>
  <si>
    <t>1209626870</t>
  </si>
  <si>
    <t>Montáž profilů zavěšené odvětrávané fasády rohových nebo do spár, na rošt kovový</t>
  </si>
  <si>
    <t>https://podminky.urs.cz/item/CS_URS_2022_01/622274011</t>
  </si>
  <si>
    <t>1,5*1,5*4</t>
  </si>
  <si>
    <t>53</t>
  </si>
  <si>
    <t>622525203</t>
  </si>
  <si>
    <t>Oprava tenkovrstvé omítky stěn v rozsahu přes 30 do 50 %</t>
  </si>
  <si>
    <t>-2147227276</t>
  </si>
  <si>
    <t>Oprava tenkovrstvé omítky vnějších ploch silikátové, akrylátové, silikonové nebo silikonsilikátové stěn, v rozsahu opravované plochy přes 30 do 50%</t>
  </si>
  <si>
    <t>https://podminky.urs.cz/item/CS_URS_2022_01/622525203</t>
  </si>
  <si>
    <t>60</t>
  </si>
  <si>
    <t>54</t>
  </si>
  <si>
    <t>622541022</t>
  </si>
  <si>
    <t>Tenkovrstvá silikonsilikátová zatíraná omítka zrnitost 2,0 mm vnějších stěn</t>
  </si>
  <si>
    <t>197978057</t>
  </si>
  <si>
    <t>Omítka tenkovrstvá silikonsilikátová vnějších ploch probarvená bez penetrace, zatíraná (škrábaná), tloušťky 2,0 mm stěn</t>
  </si>
  <si>
    <t>https://podminky.urs.cz/item/CS_URS_2022_01/622541022</t>
  </si>
  <si>
    <t>55</t>
  </si>
  <si>
    <t>629991011</t>
  </si>
  <si>
    <t>Zakrytí výplní otvorů a svislých ploch fólií přilepenou lepící páskou</t>
  </si>
  <si>
    <t>1580626986</t>
  </si>
  <si>
    <t>Zakrytí vnějších ploch před znečištěním včetně pozdějšího odkrytí výplní otvorů a svislých ploch fólií přilepenou lepící páskou</t>
  </si>
  <si>
    <t>https://podminky.urs.cz/item/CS_URS_2022_01/629991011</t>
  </si>
  <si>
    <t>56</t>
  </si>
  <si>
    <t>629995101</t>
  </si>
  <si>
    <t>Očištění vnějších ploch tlakovou vodou</t>
  </si>
  <si>
    <t>867386792</t>
  </si>
  <si>
    <t>Očištění vnějších ploch tlakovou vodou omytím</t>
  </si>
  <si>
    <t>https://podminky.urs.cz/item/CS_URS_2022_01/629995101</t>
  </si>
  <si>
    <t>Trubní vedení</t>
  </si>
  <si>
    <t>57</t>
  </si>
  <si>
    <t>890111812</t>
  </si>
  <si>
    <t>Bourání šachet ze zdiva cihelného ručně obestavěného prostoru do 1,5 m3</t>
  </si>
  <si>
    <t>913056401</t>
  </si>
  <si>
    <t>Bourání šachet a jímek ručně velikosti obestavěného prostoru do 1,5 m3 ze zdiva cihelného</t>
  </si>
  <si>
    <t>https://podminky.urs.cz/item/CS_URS_2022_01/890111812</t>
  </si>
  <si>
    <t>"kanalizační šachty u východní fasády"</t>
  </si>
  <si>
    <t>2*1,8*0,6*0,6</t>
  </si>
  <si>
    <t>58</t>
  </si>
  <si>
    <t>899101211</t>
  </si>
  <si>
    <t>Demontáž poklopů litinových nebo ocelových včetně rámů hmotnosti do 50 kg</t>
  </si>
  <si>
    <t>440507043</t>
  </si>
  <si>
    <t>Demontáž poklopů litinových a ocelových včetně rámů, hmotnosti jednotlivě do 50 kg</t>
  </si>
  <si>
    <t>https://podminky.urs.cz/item/CS_URS_2022_01/899101211</t>
  </si>
  <si>
    <t>"východní strana" 2</t>
  </si>
  <si>
    <t>"anglické dvorky- západní strana" 3</t>
  </si>
  <si>
    <t>"anglické dvorky- východní strana" 5</t>
  </si>
  <si>
    <t>"anglické dvorky-jižní strana" 3</t>
  </si>
  <si>
    <t>59</t>
  </si>
  <si>
    <t>899201211R</t>
  </si>
  <si>
    <t>Demontáž + zpětná montáž mříží litinových včetně rámů hmotnosti do 50 kg</t>
  </si>
  <si>
    <t>1632895031</t>
  </si>
  <si>
    <t>899302811R</t>
  </si>
  <si>
    <t>Demontáž + zpětná montáž betonových štěrbinových žlabů před vstupem</t>
  </si>
  <si>
    <t>-2137772795</t>
  </si>
  <si>
    <t>Poznámka k položce:_x000d_
Před vstupem na severní straně</t>
  </si>
  <si>
    <t>61</t>
  </si>
  <si>
    <t>899661311</t>
  </si>
  <si>
    <t>Zřízení filtračního obalu drenážních trubek DN do 130 mm</t>
  </si>
  <si>
    <t>423979480</t>
  </si>
  <si>
    <t>Zřízení filtračního obalu drenážních trubek ze skelné tkaniny, slaměných rohoží apod. proti zarůstání kořeny, zanášení zemitými částicemi nebo pískem DN do 130</t>
  </si>
  <si>
    <t>https://podminky.urs.cz/item/CS_URS_2022_01/899661311</t>
  </si>
  <si>
    <t>Ostatní konstrukce a práce, bourání</t>
  </si>
  <si>
    <t>62</t>
  </si>
  <si>
    <t>961031411</t>
  </si>
  <si>
    <t>Bourání základů cihelných na MC</t>
  </si>
  <si>
    <t>-225128565</t>
  </si>
  <si>
    <t>Bourání základů ze zdiva cihelného na maltu cementovou</t>
  </si>
  <si>
    <t>https://podminky.urs.cz/item/CS_URS_2022_01/961031411</t>
  </si>
  <si>
    <t>"Stěny anglických dvorků"</t>
  </si>
  <si>
    <t>2*0,15*1,5*(0,5*2+1,5) +5*0,3*1,8*(1*2+2)</t>
  </si>
  <si>
    <t>"dno anglických dvorků"</t>
  </si>
  <si>
    <t>1,5*0,5*2*0,15+2*1*0,15*5</t>
  </si>
  <si>
    <t>63</t>
  </si>
  <si>
    <t>962031132</t>
  </si>
  <si>
    <t>Bourání příček z cihel pálených na MVC tl do 100 mm</t>
  </si>
  <si>
    <t>1634068246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</si>
  <si>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</si>
  <si>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</si>
  <si>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2PP</t>
  </si>
  <si>
    <t>"m.č.0003" 2,1*2,4</t>
  </si>
  <si>
    <t>"m.č.0005" 2,1*(1+1+1,6)</t>
  </si>
  <si>
    <t>"m.č.0010" 2,1*4,72</t>
  </si>
  <si>
    <t>64</t>
  </si>
  <si>
    <t>962032230</t>
  </si>
  <si>
    <t>Bourání zdiva z cihel pálených nebo vápenopískových na MV nebo MVC do 1 m3</t>
  </si>
  <si>
    <t>1660569388</t>
  </si>
  <si>
    <t>Bourání zdiva nadzákladového z cihel nebo tvárnic z cihel pálených nebo vápenopískových, na maltu vápennou nebo vápenocementovou, objemu do 1 m3</t>
  </si>
  <si>
    <t>https://podminky.urs.cz/item/CS_URS_2022_01/962032230</t>
  </si>
  <si>
    <t>"ubourání parapetů oken 2PP"</t>
  </si>
  <si>
    <t>0,45*4*0,41*0,45</t>
  </si>
  <si>
    <t>65</t>
  </si>
  <si>
    <t>965042141</t>
  </si>
  <si>
    <t>Bourání podkladů pod dlažby nebo mazanin betonových nebo z litého asfaltu tl do 100 mm pl přes 4 m2</t>
  </si>
  <si>
    <t>531060405</t>
  </si>
  <si>
    <t xml:space="preserve">Bourání mazanin betonových nebo z litého asfaltu tl. do 100 mm, plochy přes 4 m2 </t>
  </si>
  <si>
    <t>https://podminky.urs.cz/item/CS_URS_2022_01/965042141</t>
  </si>
  <si>
    <t xml:space="preserve">Poznámka k položce:_x000d_
bourání betonového okapového chodníku </t>
  </si>
  <si>
    <t>"okapový chodník- západní strana 1PP" 1,5*0,5</t>
  </si>
  <si>
    <t>"okapový chodník-východní strana 1PP" 0,5*(2,3+3,17+3+3+3,4+7,8)</t>
  </si>
  <si>
    <t>"okapový chodník-jižní strana 1PP" 0,5*(5+1,805+1,5)</t>
  </si>
  <si>
    <t xml:space="preserve">"dna anglických dvorků" 2*0,8*1,6*0,15+5*1*2*0,15 </t>
  </si>
  <si>
    <t>"základů pro kamenné schod.stupně u vstupu" 0,6*0,3*2</t>
  </si>
  <si>
    <t>66</t>
  </si>
  <si>
    <t>968072455</t>
  </si>
  <si>
    <t>Vybourání kovových dveřních zárubní pl do 2 m2</t>
  </si>
  <si>
    <t>-1496374571</t>
  </si>
  <si>
    <t>Vybourání kovových rámů oken s křídly, dveřních zárubní, vrat, stěn, ostění nebo obkladů dveřních zárubní, plochy do 2 m2</t>
  </si>
  <si>
    <t>https://podminky.urs.cz/item/CS_URS_2022_01/968072455</t>
  </si>
  <si>
    <t>Poznámka k položce:_x000d_
vybourání zárubní v 1PP</t>
  </si>
  <si>
    <t>"m.č.0005" 1</t>
  </si>
  <si>
    <t>"m.č.0003" 2</t>
  </si>
  <si>
    <t>"m.č.0004" 1</t>
  </si>
  <si>
    <t>"m.č.0007" 1</t>
  </si>
  <si>
    <t>"m.č.0008" 1</t>
  </si>
  <si>
    <t>"m.č.0009" 2</t>
  </si>
  <si>
    <t>67</t>
  </si>
  <si>
    <t>971033581</t>
  </si>
  <si>
    <t>Vybourání otvorů ve zdivu cihelném pl do 1 m2 na MVC nebo MV tl do 900 mm</t>
  </si>
  <si>
    <t>1865048261</t>
  </si>
  <si>
    <t>Vybourání otvorů ve zdivu základovém nebo nadzákladovém z cihel, tvárnic, příčkovek z cihel pálených na maltu vápennou nebo vápenocementovou plochy do 1 m2, tl. do 900 mm</t>
  </si>
  <si>
    <t>https://podminky.urs.cz/item/CS_URS_2022_01/971033581</t>
  </si>
  <si>
    <t>3*0,6*0,6*0,8</t>
  </si>
  <si>
    <t>68</t>
  </si>
  <si>
    <t>977131110</t>
  </si>
  <si>
    <t>Vrty příklepovými vrtáky D do 16 mm do cihelného zdiva nebo prostého betonu</t>
  </si>
  <si>
    <t>-668681122</t>
  </si>
  <si>
    <t>Vrty příklepovými vrtáky do cihelného zdiva nebo prostého betonu průměru do 16 mm</t>
  </si>
  <si>
    <t>https://podminky.urs.cz/item/CS_URS_2022_01/977131110</t>
  </si>
  <si>
    <t>Poznámka k položce:_x000d_
Sanace vnitřních prostor- vrtání pro svislé a vodorovné injektážní clony</t>
  </si>
  <si>
    <t>69</t>
  </si>
  <si>
    <t>978013191</t>
  </si>
  <si>
    <t>Otlučení (osekání) vnitřní vápenné nebo vápenocementové omítky stěn v rozsahu přes 50 do 100 %</t>
  </si>
  <si>
    <t>-1256248678</t>
  </si>
  <si>
    <t>Otlučení vápenných nebo vápenocementových omítek vnitřních ploch stěn s vyškrabáním spar, s očištěním zdiva, v rozsahu přes 50 do 100 %</t>
  </si>
  <si>
    <t>https://podminky.urs.cz/item/CS_URS_2022_01/978013191</t>
  </si>
  <si>
    <t>2,05*(6,2+6,205+2,43+4,72+8,665+4,725+2,43+2,98+4,745+7,84+4,275+0,2+3,6+2,56+5+5+2,4+2,3+2,8+2,5+2+2,6+4,6+4,7)</t>
  </si>
  <si>
    <t>2,7*(7,6+11,2+3)+2,7*(5+2,6+3,5)</t>
  </si>
  <si>
    <t>70</t>
  </si>
  <si>
    <t>978015391</t>
  </si>
  <si>
    <t>Otlučení (osekání) vnější vápenné nebo vápenocementové omítky stupně členitosti 1 a 2 v rozsahu přes 80 do 100 %</t>
  </si>
  <si>
    <t>1082853536</t>
  </si>
  <si>
    <t>Otlučení vápenných nebo vápenocementových omítek vnějších ploch s vyškrabáním spar a s očištěním zdiva stupně členitosti 1 a 2, v rozsahu přes 80 do 100 %</t>
  </si>
  <si>
    <t>https://podminky.urs.cz/item/CS_URS_2022_01/978015391</t>
  </si>
  <si>
    <t>"Vnější zdivo"</t>
  </si>
  <si>
    <t xml:space="preserve">"2PP"+"1PP" </t>
  </si>
  <si>
    <t>"severní strana vnějšího zdiva" 2,2*(13+4*1+1,5) + 0,6*(2+13)</t>
  </si>
  <si>
    <t>"východní strana vnějšího zdiva" 1,0*(8,5+0,75+6,5+0,75+14)</t>
  </si>
  <si>
    <t>"jižní strana vnějšího zdiva"0,9*(10,5)</t>
  </si>
  <si>
    <t>71</t>
  </si>
  <si>
    <t>978023411</t>
  </si>
  <si>
    <t>Vyškrabání spár zdiva cihelného mimo komínového</t>
  </si>
  <si>
    <t>795518504</t>
  </si>
  <si>
    <t>Vyškrabání cementové malty ze spár zdiva cihelného mimo komínového</t>
  </si>
  <si>
    <t>https://podminky.urs.cz/item/CS_URS_2022_01/978023411</t>
  </si>
  <si>
    <t>72</t>
  </si>
  <si>
    <t>978059541</t>
  </si>
  <si>
    <t>Odsekání a odebrání obkladů stěn z vnitřních obkládaček plochy přes 1 m2</t>
  </si>
  <si>
    <t>-790652147</t>
  </si>
  <si>
    <t>Odsekání obkladů stěn včetně otlučení podkladní omítky až na zdivo z obkládaček vnitřních, z jakýchkoliv materiálů, plochy přes 1 m2</t>
  </si>
  <si>
    <t>https://podminky.urs.cz/item/CS_URS_2022_01/978059541</t>
  </si>
  <si>
    <t>"m.č.0005+006" 2,66*(2,4*2+2,7*2+1+1+1,4+1,6)-2*1*3</t>
  </si>
  <si>
    <t>"mč.037-045" 3,0*(4,6+7,6+4,8+2,6+1,3+1,4+2*0,3)</t>
  </si>
  <si>
    <t>73</t>
  </si>
  <si>
    <t>985131111</t>
  </si>
  <si>
    <t>Očištění ploch stěn, rubu kleneb a podlah tlakovou vodou</t>
  </si>
  <si>
    <t>99468656</t>
  </si>
  <si>
    <t>https://podminky.urs.cz/item/CS_URS_2022_01/985131111</t>
  </si>
  <si>
    <t>"betony v exteriéru"</t>
  </si>
  <si>
    <t>"severní strana-vodorovná část-koruna ang.dvorku" 0,6*(33,5+12,8+14+2)</t>
  </si>
  <si>
    <t>"severní strana-svislé části- vnější strana koruny ang.dvorku" 0,4* (33,5+12,8+14+2)</t>
  </si>
  <si>
    <t>"severní strana- podlahy angl.dvorků" 1,8*(33+33,4)</t>
  </si>
  <si>
    <t>"severní strana- vnitřní stěny angl.dvorků" 3,5*(1,7*4+6,4*2+12,8*2+2*13+1,8*4+6,3*2)</t>
  </si>
  <si>
    <t>74</t>
  </si>
  <si>
    <t>985131311</t>
  </si>
  <si>
    <t>Ruční dočištění ploch stěn, rubu kleneb a podlah ocelových kartáči</t>
  </si>
  <si>
    <t>1940585316</t>
  </si>
  <si>
    <t>Očištění ploch stěn, rubu kleneb a podlah ruční dočištění ocelovými kartáči</t>
  </si>
  <si>
    <t>https://podminky.urs.cz/item/CS_URS_2022_01/985131311</t>
  </si>
  <si>
    <t xml:space="preserve">"přepočet na 50% plochy anglických dvorků"  500,32*0,5</t>
  </si>
  <si>
    <t>75</t>
  </si>
  <si>
    <t>-1872889835</t>
  </si>
  <si>
    <t xml:space="preserve">Poznámka k položce:_x000d_
Agregovaná skladba č.1-Střední část- jižní fasáda :_x000d_
-	Omítky obvodových stěn odstranit na celou výšku místnosti, spáry vyškrábat_x000d_
-	Provedení vnitřní svislé hydroizolace pod omítkou (celoplošná injektáž S3, cementová hydroizolační stěrka tvrdá S4, sanační omítka S5)_x000d_
_x000d_
Agregovaná skladba č.2-Obvodové zdivo východní křídlo – 2.PP:_x000d_
-	Omítky obvodových stěn odstranit na celou výšku místnosti, spáry vyškrábat_x000d_
-	Provedení vnitřní svislé hydroizolace pod omítkou (celoplošná injektáž stěn S3 do v=900mm nad podlahu, dodatečná vodorovná izolace- injektáž (S2)_x000d_
-	cementová hydroizolační stěrka tvrdá S4, sanační omítka S5 na celou výšku místnosti_x000d_
_x000d_
Agregovaná skladba č.3- Obvodové zdivo západní křídlo(východní, severní a západní část fasády)- 1.PP:_x000d_
-	Omítky obvodových stěn odstranit na celou výšku místnosti, spáry vyškrábat_x000d_
-	Provedení vnitřní svislé hydroizolace pod omítkou (celoplošná injektáž stěn S3 do v=00mm nad podlahu, dodatečná vodorovná izolace- injektáž (S2)_x000d_
-	cementová hydroizolační stěrka tvrdá S4, sanační omítka S5 na celou výšku místnosti_x000d_
-	Provedení dodatečné vodorovné hydroizolace ve zdivu v úrovni podlahy- injektáž S2_x000d_
_x000d_
_x000d_
Agregovaná skladba č.4- Obvodové zdivo západní křídlo(východní, severní a západní část fasády)- 1.PP, východní křídlo(severní a část východní fasády):_x000d_
-	Omítky obvodových stěn odstranit na celou výšku místnosti, spáry vyškrábat_x000d_
-	Provedení vnitřní svislé hydroizolace pod omítkou (celoplošná injektáž stěn S3 do v=20000mm nad podlahu, dodatečná vodorovná izolace- injektáž (S2)_x000d_
-	Vyrovnání podkladu do roviny _x000d_
-	cementová hydroizolační stěrka tvrdá S4, _x000d_
-	keramický obklad do výšky 1,8m, zbývající část do stropu- sanační omítka S5 _x000d_
-	Provedení dodatečné vodorovné hydroizolace ve zdivu v úrovni podlahy- injektáž S2_x000d_
_x000d_
Agregovaná skladba č.5- Svislé oddělení vnitřního zdiva od obvodového 2.PP a 1.PP:_x000d_
Ve vyznačených místech se provede oddělení vnitřního zdiva od obvodového jako hydrofobizační injektáž. _x000d_
-	Na vnitřním zdivu od úrovně terénu k podlaze se provede jedna svislá řada vrtů. Provede se v každé spáře zdiva. Vnitřní zdivo se zainjektuje z jedné strany._x000d_
</t>
  </si>
  <si>
    <t>76</t>
  </si>
  <si>
    <t>985131411R</t>
  </si>
  <si>
    <t>Vyfoukání odvrtaných otvorů pro injektáž stlačeným vzduchem</t>
  </si>
  <si>
    <t>-1677763763</t>
  </si>
  <si>
    <t>Poznámka k položce:_x000d_
Vyfoukání odvrtaných otvorů pro injektáž stlačeným vzduchem. VV přepočten na délku/výšku odvrtané clony při šířce 1000mm na 1mb délky clony</t>
  </si>
  <si>
    <t>1,0*(2,66+2,66+2,66+2,66+2,66+2,66+4+6+0,8+0,7+0,8+4,8)</t>
  </si>
  <si>
    <t>77</t>
  </si>
  <si>
    <t>985139111</t>
  </si>
  <si>
    <t>Příplatek k očištění ploch za práci ve stísněném prostoru</t>
  </si>
  <si>
    <t>-111662550</t>
  </si>
  <si>
    <t>Očištění ploch Příplatek k cenám za práci ve stísněném prostoru</t>
  </si>
  <si>
    <t>https://podminky.urs.cz/item/CS_URS_2022_01/985139111</t>
  </si>
  <si>
    <t>78</t>
  </si>
  <si>
    <t>985139112</t>
  </si>
  <si>
    <t>Příplatek k očištění ploch za plochu do 10 m2 jednotlivě</t>
  </si>
  <si>
    <t>-286378191</t>
  </si>
  <si>
    <t>Očištění ploch Příplatek k cenám za plochu do 10 m2 jednotlivě</t>
  </si>
  <si>
    <t>https://podminky.urs.cz/item/CS_URS_2022_01/985139112</t>
  </si>
  <si>
    <t>79</t>
  </si>
  <si>
    <t>985142112</t>
  </si>
  <si>
    <t>Vysekání spojovací hmoty ze spár zdiva hl do 40 mm dl přes 6 do 12 m/m2</t>
  </si>
  <si>
    <t>2101305557</t>
  </si>
  <si>
    <t>Vysekání spojovací hmoty ze spár zdiva včetně vyčištění hloubky spáry do 40 mm délky spáry na 1 m2 upravované plochy přes 6 do 12 m</t>
  </si>
  <si>
    <t>https://podminky.urs.cz/item/CS_URS_2022_01/985142112</t>
  </si>
  <si>
    <t>997</t>
  </si>
  <si>
    <t>Přesun sutě</t>
  </si>
  <si>
    <t>80</t>
  </si>
  <si>
    <t>997013001</t>
  </si>
  <si>
    <t>Vyklizení ulehlé suti z prostorů do 15 m2 s naložením z hl do 2 m</t>
  </si>
  <si>
    <t>979603084</t>
  </si>
  <si>
    <t>Vyklizení ulehlé suti na vzdálenost do 3 m od okraje vyklízeného prostoru nebo s naložením na dopravní prostředek z prostorů o půdorysné ploše do 15 m2 z výšky (hloubky) do 2 m</t>
  </si>
  <si>
    <t>https://podminky.urs.cz/item/CS_URS_2022_01/997013001</t>
  </si>
  <si>
    <t xml:space="preserve">"západní strana 1PP-angl.dvorky"  3*(0,5*1,8*0,5)</t>
  </si>
  <si>
    <t xml:space="preserve">"severní strana 1PP-angl.dvorky"  0,5*2*0,5+0,8*1,8*0,5</t>
  </si>
  <si>
    <t>81</t>
  </si>
  <si>
    <t>997013111</t>
  </si>
  <si>
    <t>Vnitrostaveništní doprava suti a vybouraných hmot pro budovy v do 6 m s použitím mechanizace</t>
  </si>
  <si>
    <t>-900957545</t>
  </si>
  <si>
    <t>Vnitrostaveništní doprava suti a vybouraných hmot vodorovně do 50 m svisle s použitím mechanizace pro budovy a haly výšky do 6 m</t>
  </si>
  <si>
    <t>https://podminky.urs.cz/item/CS_URS_2022_01/997013111</t>
  </si>
  <si>
    <t>82</t>
  </si>
  <si>
    <t>997013112</t>
  </si>
  <si>
    <t>Vnitrostaveništní doprava suti a vybouraných hmot pro budovy v přes 6 do 9 m s použitím mechanizace</t>
  </si>
  <si>
    <t>-1103766969</t>
  </si>
  <si>
    <t>Vnitrostaveništní doprava suti a vybouraných hmot vodorovně do 50 m svisle s použitím mechanizace pro budovy a haly výšky přes 6 do 9 m</t>
  </si>
  <si>
    <t>https://podminky.urs.cz/item/CS_URS_2022_01/997013112</t>
  </si>
  <si>
    <t>83</t>
  </si>
  <si>
    <t>997013152</t>
  </si>
  <si>
    <t>Vnitrostaveništní doprava suti a vybouraných hmot pro budovy v přes 6 do 9 m s omezením mechanizace</t>
  </si>
  <si>
    <t>-606957812</t>
  </si>
  <si>
    <t>Vnitrostaveništní doprava suti a vybouraných hmot vodorovně do 50 m svisle s omezením mechanizace pro budovy a haly výšky přes 6 do 9 m</t>
  </si>
  <si>
    <t>https://podminky.urs.cz/item/CS_URS_2022_01/997013152</t>
  </si>
  <si>
    <t>84</t>
  </si>
  <si>
    <t>997013212</t>
  </si>
  <si>
    <t>Vnitrostaveništní doprava suti a vybouraných hmot pro budovy v přes 6 do 9 m ručně</t>
  </si>
  <si>
    <t>234940539</t>
  </si>
  <si>
    <t>Vnitrostaveništní doprava suti a vybouraných hmot vodorovně do 50 m svisle ručně pro budovy a haly výšky přes 6 do 9 m</t>
  </si>
  <si>
    <t>https://podminky.urs.cz/item/CS_URS_2022_01/997013212</t>
  </si>
  <si>
    <t>85</t>
  </si>
  <si>
    <t>997013219</t>
  </si>
  <si>
    <t>Příplatek k vnitrostaveništní dopravě suti a vybouraných hmot za zvětšenou dopravu suti ZKD 10 m</t>
  </si>
  <si>
    <t>-1436353519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</si>
  <si>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</si>
  <si>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https://podminky.urs.cz/item/CS_URS_2022_01/997013219</t>
  </si>
  <si>
    <t>86</t>
  </si>
  <si>
    <t>997013501</t>
  </si>
  <si>
    <t>Odvoz suti a vybouraných hmot na skládku nebo meziskládku do 1 km se složením</t>
  </si>
  <si>
    <t>722150359</t>
  </si>
  <si>
    <t>Odvoz suti a vybouraných hmot na skládku nebo meziskládku se složením, na vzdálenost do 1 km</t>
  </si>
  <si>
    <t>https://podminky.urs.cz/item/CS_URS_2022_01/997013501</t>
  </si>
  <si>
    <t>87</t>
  </si>
  <si>
    <t>997013509</t>
  </si>
  <si>
    <t>Příplatek k odvozu suti a vybouraných hmot na skládku ZKD 1 km přes 1 km</t>
  </si>
  <si>
    <t>1756564805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</si>
  <si>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</si>
  <si>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</si>
  <si>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88</t>
  </si>
  <si>
    <t>997013863</t>
  </si>
  <si>
    <t xml:space="preserve">Poplatek za uložení stavebního odpadu na recyklační skládce (skládkovné) cihelného kód odpadu  17 01 02</t>
  </si>
  <si>
    <t>1450297248</t>
  </si>
  <si>
    <t>Poplatek za uložení stavebního odpadu na recyklační skládce (skládkovné) cihelného zatříděného do Katalogu odpadů pod kódem 17 01 02</t>
  </si>
  <si>
    <t>https://podminky.urs.cz/item/CS_URS_2022_01/997013863</t>
  </si>
  <si>
    <t>89</t>
  </si>
  <si>
    <t>997013871</t>
  </si>
  <si>
    <t xml:space="preserve">Poplatek za uložení stavebního odpadu na recyklační skládce (skládkovné) směsného stavebního a demoličního kód odpadu  17 09 04</t>
  </si>
  <si>
    <t>-1595289695</t>
  </si>
  <si>
    <t>Poplatek za uložení stavebního odpadu na recyklační skládce (skládkovné) směsného stavebního a demoličního zatříděného do Katalogu odpadů pod kódem 17 09 04</t>
  </si>
  <si>
    <t>https://podminky.urs.cz/item/CS_URS_2022_01/997013871</t>
  </si>
  <si>
    <t>90</t>
  </si>
  <si>
    <t>997013873</t>
  </si>
  <si>
    <t>1500810253</t>
  </si>
  <si>
    <t>https://podminky.urs.cz/item/CS_URS_2022_01/997013873</t>
  </si>
  <si>
    <t>91</t>
  </si>
  <si>
    <t>997221141</t>
  </si>
  <si>
    <t>Vodorovná doprava suti ze sypkých materiálů stavebním kolečkem do 50 m</t>
  </si>
  <si>
    <t>-254868597</t>
  </si>
  <si>
    <t>Vodorovná doprava suti stavebním kolečkem s naložením a se složením ze sypkých materiálů, na vzdálenost do 50 m</t>
  </si>
  <si>
    <t>https://podminky.urs.cz/item/CS_URS_2022_01/997221141</t>
  </si>
  <si>
    <t>92</t>
  </si>
  <si>
    <t>997221159</t>
  </si>
  <si>
    <t>Příplatek za každých dalších 10 m u vodorovné dopravy suti z kusových materiálů stavebním kolečkem</t>
  </si>
  <si>
    <t>-1999132427</t>
  </si>
  <si>
    <t>Vodorovná doprava suti stavebním kolečkem s naložením a se složením z kusových materiálů, na vzdálenost Příplatek k ceně za každých dalších i započatých 10 m přes 50 m</t>
  </si>
  <si>
    <t>https://podminky.urs.cz/item/CS_URS_2022_01/997221159</t>
  </si>
  <si>
    <t>93</t>
  </si>
  <si>
    <t>997221611</t>
  </si>
  <si>
    <t>Nakládání suti na dopravní prostředky pro vodorovnou dopravu</t>
  </si>
  <si>
    <t>1864273550</t>
  </si>
  <si>
    <t>Nakládání na dopravní prostředky pro vodorovnou dopravu suti</t>
  </si>
  <si>
    <t>https://podminky.urs.cz/item/CS_URS_2022_01/997221611</t>
  </si>
  <si>
    <t>94</t>
  </si>
  <si>
    <t>997221615</t>
  </si>
  <si>
    <t>Poplatek za uložení na skládce (skládkovné) stavebního odpadu betonového kód odpadu 17 01 01</t>
  </si>
  <si>
    <t>-1499452567</t>
  </si>
  <si>
    <t>Poplatek za uložení stavebního odpadu na skládce (skládkovné) z prostého betonu zatříděného do Katalogu odpadů pod kódem 17 01 01</t>
  </si>
  <si>
    <t>https://podminky.urs.cz/item/CS_URS_2022_01/997221615</t>
  </si>
  <si>
    <t>95</t>
  </si>
  <si>
    <t>997221655</t>
  </si>
  <si>
    <t>Poplatek za uložení na skládce (skládkovné) zeminy a kamení kód odpadu 17 05 04</t>
  </si>
  <si>
    <t>658075171</t>
  </si>
  <si>
    <t>Poplatek za uložení stavebního odpadu na skládce (skládkovné) zeminy a kamení zatříděného do Katalogu odpadů pod kódem 17 05 04</t>
  </si>
  <si>
    <t>https://podminky.urs.cz/item/CS_URS_2022_01/997221655</t>
  </si>
  <si>
    <t>96</t>
  </si>
  <si>
    <t>997221861</t>
  </si>
  <si>
    <t>Poplatek za uložení stavebního odpadu na recyklační skládce (skládkovné) z prostého betonu pod kódem 17 01 01</t>
  </si>
  <si>
    <t>1815530434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</si>
  <si>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</si>
  <si>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</si>
  <si>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998</t>
  </si>
  <si>
    <t>Přesun hmot</t>
  </si>
  <si>
    <t>97</t>
  </si>
  <si>
    <t>998011001</t>
  </si>
  <si>
    <t>Přesun hmot pro budovy zděné v do 6 m</t>
  </si>
  <si>
    <t>-1050965661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</si>
  <si>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</si>
  <si>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</si>
  <si>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</si>
  <si>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</si>
  <si>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</si>
  <si>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</si>
  <si>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98</t>
  </si>
  <si>
    <t>711192202</t>
  </si>
  <si>
    <t>Provedení izolace proti zemní vlhkosti hydroizolační stěrkou svislé na zdivu, 2 vrstvy</t>
  </si>
  <si>
    <t>676093483</t>
  </si>
  <si>
    <t>Provedení izolace proti zemní vlhkosti hydroizolační stěrkou na ploše svislé S dvouvrstvá na zdivu</t>
  </si>
  <si>
    <t>https://podminky.urs.cz/item/CS_URS_2022_01/711192202</t>
  </si>
  <si>
    <t>99</t>
  </si>
  <si>
    <t>58581005</t>
  </si>
  <si>
    <t>malta těsnící hydraulicky rychle tuhnoucí se síranovzdorným pojivem</t>
  </si>
  <si>
    <t>kg</t>
  </si>
  <si>
    <t>-1260693317</t>
  </si>
  <si>
    <t>37,562*2 'Přepočtené koeficientem množství</t>
  </si>
  <si>
    <t>100</t>
  </si>
  <si>
    <t>711192202R</t>
  </si>
  <si>
    <t>Provedení izolace proti zemní vlhkosti minerální izolační stěrkou svislé na zdivu, 2 vrstvy v celk.tloušťce 2mm za sucha</t>
  </si>
  <si>
    <t>1497828098</t>
  </si>
  <si>
    <t>Poznámka k položce:_x000d_
Nanášení ve dvou vrstvách, celkově 2mm za sucha</t>
  </si>
  <si>
    <t>101</t>
  </si>
  <si>
    <t>553304719</t>
  </si>
  <si>
    <t>102</t>
  </si>
  <si>
    <t>58581003</t>
  </si>
  <si>
    <t>stěrka izolační minerální odolná tlakové vodě</t>
  </si>
  <si>
    <t>509091231</t>
  </si>
  <si>
    <t>1*2 'Přepočtené koeficientem množství</t>
  </si>
  <si>
    <t>103</t>
  </si>
  <si>
    <t>24551000</t>
  </si>
  <si>
    <t>nátěr penetrační mineralizační hloubkový</t>
  </si>
  <si>
    <t>-156028154</t>
  </si>
  <si>
    <t>104</t>
  </si>
  <si>
    <t>24551001</t>
  </si>
  <si>
    <t>emulze injektážní krémová na bázi silanů, proti vzlínající vlhkosti</t>
  </si>
  <si>
    <t>litr</t>
  </si>
  <si>
    <t>724774458</t>
  </si>
  <si>
    <t>105</t>
  </si>
  <si>
    <t>24551070</t>
  </si>
  <si>
    <t>mikroemulze injektážní silikonová proti vzlínající vlhkosti</t>
  </si>
  <si>
    <t>-857642975</t>
  </si>
  <si>
    <t>106</t>
  </si>
  <si>
    <t>711714111</t>
  </si>
  <si>
    <t>Izolace proti vodě provedení detailů vytvoření adhezního můstku modifikovanou maltou CSIII</t>
  </si>
  <si>
    <t>1387643612</t>
  </si>
  <si>
    <t>Provedení detailů natěradly a tmely za studena vytvoření adhezního můstku modifikovanou maltou</t>
  </si>
  <si>
    <t>https://podminky.urs.cz/item/CS_URS_2022_01/711714111</t>
  </si>
  <si>
    <t>Poznámka k položce:_x000d_
Součást sanačního systému vnitřních povrchů stěn-Sanované plochy stěn v interiéru</t>
  </si>
  <si>
    <t>107</t>
  </si>
  <si>
    <t>58585000</t>
  </si>
  <si>
    <t>adhezní můstek pro savé i nesavé podklady</t>
  </si>
  <si>
    <t>-1572130246</t>
  </si>
  <si>
    <t>Poznámka k položce:_x000d_
z izolační stěrky</t>
  </si>
  <si>
    <t>225,168*1,9925 'Přepočtené koeficientem množství</t>
  </si>
  <si>
    <t>108</t>
  </si>
  <si>
    <t>998711101</t>
  </si>
  <si>
    <t>Přesun hmot tonážní pro izolace proti vodě, vlhkosti a plynům v objektech v do 6 m</t>
  </si>
  <si>
    <t>370966735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</si>
  <si>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</si>
  <si>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</si>
  <si>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713</t>
  </si>
  <si>
    <t>Izolace tepelné</t>
  </si>
  <si>
    <t>109</t>
  </si>
  <si>
    <t>713420843</t>
  </si>
  <si>
    <t>Odstranění izolace tepelné potrubí rohožemi s úpravou pletivem spojenými drátem tl přes 50 mm</t>
  </si>
  <si>
    <t>984726469</t>
  </si>
  <si>
    <t>Odstranění tepelné izolace potrubí, ohybů, armatur a přírub rohožemi v pletivu s povrchovou úpravou pletivem spojených ocelovým drátem potrubí, tloušťka izolace přes 50 mm</t>
  </si>
  <si>
    <t>https://podminky.urs.cz/item/CS_URS_2022_01/713420843</t>
  </si>
  <si>
    <t>2*(6+2,5+6+2,5)</t>
  </si>
  <si>
    <t>110</t>
  </si>
  <si>
    <t>713420853</t>
  </si>
  <si>
    <t>Odstranění izolace tepelné ohybů rohožemi s úpravou pletivem spojenými drátem tl přes 50 mm</t>
  </si>
  <si>
    <t>597568948</t>
  </si>
  <si>
    <t>Odstranění tepelné izolace potrubí, ohybů, armatur a přírub rohožemi v pletivu s povrchovou úpravou pletivem spojených ocelovým drátem ohybů, tloušťka izolace přes 50 mm</t>
  </si>
  <si>
    <t>https://podminky.urs.cz/item/CS_URS_2022_01/713420853</t>
  </si>
  <si>
    <t>2*1,0*3</t>
  </si>
  <si>
    <t>111</t>
  </si>
  <si>
    <t>713463111</t>
  </si>
  <si>
    <t>Montáž izolace tepelné potrubí potrubními pouzdry bez úpravy staženými drátem 1x D přes 50 do 100 mm</t>
  </si>
  <si>
    <t>-2090584940</t>
  </si>
  <si>
    <t>Montáž izolace tepelné potrubí a ohybů tvarovkami nebo deskami potrubními pouzdry bez povrchové úpravy (izolační materiál ve specifikaci) staženými pozinkovaným drátem potrubí jednovrstvá D do 100 mm</t>
  </si>
  <si>
    <t>https://podminky.urs.cz/item/CS_URS_2022_01/713463111</t>
  </si>
  <si>
    <t>Poznámka k položce:_x000d_
m.č.0003</t>
  </si>
  <si>
    <t>112</t>
  </si>
  <si>
    <t>63154405</t>
  </si>
  <si>
    <t>pouzdro izolační potrubní z minerální vlny max. 400°C 60/25mm</t>
  </si>
  <si>
    <t>-312644345</t>
  </si>
  <si>
    <t>34*1,02 'Přepočtené koeficientem množství</t>
  </si>
  <si>
    <t>113</t>
  </si>
  <si>
    <t>713463115</t>
  </si>
  <si>
    <t>Montáž izolace tepelné ohybů potrubními pouzdry bez úpravy staženými drátem 1x D přes 50 do 100 mm</t>
  </si>
  <si>
    <t>-1123319370</t>
  </si>
  <si>
    <t>Montáž izolace tepelné potrubí a ohybů tvarovkami nebo deskami potrubními pouzdry bez povrchové úpravy (izolační materiál ve specifikaci) staženými pozinkovaným drátem ohybů jednovrstvá D do 100 mm</t>
  </si>
  <si>
    <t>https://podminky.urs.cz/item/CS_URS_2022_01/713463115</t>
  </si>
  <si>
    <t xml:space="preserve">Poznámka k položce:_x000d_
m.č.0003_x000d_
</t>
  </si>
  <si>
    <t>114</t>
  </si>
  <si>
    <t>-350556734</t>
  </si>
  <si>
    <t>6*1,02 'Přepočtené koeficientem množství</t>
  </si>
  <si>
    <t>115</t>
  </si>
  <si>
    <t>998713101</t>
  </si>
  <si>
    <t>Přesun hmot tonážní pro izolace tepelné v objektech v do 6 m</t>
  </si>
  <si>
    <t>-1690155616</t>
  </si>
  <si>
    <t>Přesun hmot pro izolace tepelné stanovený z hmotnosti přesunovaného materiálu vodorovná dopravní vzdálenost do 50 m v objektech výšky do 6 m</t>
  </si>
  <si>
    <t>https://podminky.urs.cz/item/CS_URS_2022_01/998713101</t>
  </si>
  <si>
    <t>721</t>
  </si>
  <si>
    <t>Zdravotechnika - vnitřní kanalizace</t>
  </si>
  <si>
    <t>116</t>
  </si>
  <si>
    <t>721910945</t>
  </si>
  <si>
    <t>Pročištění vpusť podlahová DN 100</t>
  </si>
  <si>
    <t>882526205</t>
  </si>
  <si>
    <t>Pročištění podlahových vpustí DN 100</t>
  </si>
  <si>
    <t>https://podminky.urs.cz/item/CS_URS_2022_01/721910945</t>
  </si>
  <si>
    <t>725</t>
  </si>
  <si>
    <t>Zdravotechnika - zařizovací předměty</t>
  </si>
  <si>
    <t>117</t>
  </si>
  <si>
    <t>725110811</t>
  </si>
  <si>
    <t>Demontáž klozetů splachovací s nádrží</t>
  </si>
  <si>
    <t>1102603761</t>
  </si>
  <si>
    <t>Demontáž klozetů splachovacích s nádrží nebo tlakovým splachovačem</t>
  </si>
  <si>
    <t>https://podminky.urs.cz/item/CS_URS_2022_01/725110811</t>
  </si>
  <si>
    <t>Poznámka k položce:_x000d_
komplet včetně připojovacího potrubí a armatur</t>
  </si>
  <si>
    <t>118</t>
  </si>
  <si>
    <t>725119122</t>
  </si>
  <si>
    <t>Montáž klozetových mís kombi</t>
  </si>
  <si>
    <t>-194392263</t>
  </si>
  <si>
    <t>Zařízení záchodů montáž klozetových mís kombi</t>
  </si>
  <si>
    <t>https://podminky.urs.cz/item/CS_URS_2022_01/725119122</t>
  </si>
  <si>
    <t>119</t>
  </si>
  <si>
    <t>725210821</t>
  </si>
  <si>
    <t>Demontáž umyvadel bez výtokových armatur</t>
  </si>
  <si>
    <t>1572070562</t>
  </si>
  <si>
    <t>Demontáž umyvadel bez výtokových armatur umyvadel</t>
  </si>
  <si>
    <t>https://podminky.urs.cz/item/CS_URS_2022_01/725210821</t>
  </si>
  <si>
    <t>Poznámka k položce:_x000d_
komplet včetně připojovacího potrubí, baterie a armatur</t>
  </si>
  <si>
    <t>120</t>
  </si>
  <si>
    <t>725219101</t>
  </si>
  <si>
    <t>Montáž umyvadla připevněného na konzoly</t>
  </si>
  <si>
    <t>1092574040</t>
  </si>
  <si>
    <t>Umyvadla montáž umyvadel ostatních typů na konzoly</t>
  </si>
  <si>
    <t>https://podminky.urs.cz/item/CS_URS_2022_01/725219101</t>
  </si>
  <si>
    <t>121</t>
  </si>
  <si>
    <t>725240811</t>
  </si>
  <si>
    <t>Demontáž kabin sprchových bez výtokových armatur</t>
  </si>
  <si>
    <t>-884890074</t>
  </si>
  <si>
    <t>Demontáž sprchových kabin a vaniček bez výtokových armatur kabin</t>
  </si>
  <si>
    <t>https://podminky.urs.cz/item/CS_URS_2022_01/725240811</t>
  </si>
  <si>
    <t>122</t>
  </si>
  <si>
    <t>725241901</t>
  </si>
  <si>
    <t>Montáž vaničky sprchové</t>
  </si>
  <si>
    <t>33016031</t>
  </si>
  <si>
    <t>Sprchové vaničky montáž sprchových vaniček</t>
  </si>
  <si>
    <t>https://podminky.urs.cz/item/CS_URS_2022_01/725241901</t>
  </si>
  <si>
    <t>123</t>
  </si>
  <si>
    <t>725244904</t>
  </si>
  <si>
    <t>Montáž sprchových dveří</t>
  </si>
  <si>
    <t>-981924355</t>
  </si>
  <si>
    <t>Sprchové dveře a zástěny montáž sprchových dveří</t>
  </si>
  <si>
    <t>https://podminky.urs.cz/item/CS_URS_2022_01/725244904</t>
  </si>
  <si>
    <t>124</t>
  </si>
  <si>
    <t>998725101</t>
  </si>
  <si>
    <t>Přesun hmot tonážní pro zařizovací předměty v objektech v do 6 m</t>
  </si>
  <si>
    <t>1796110279</t>
  </si>
  <si>
    <t>Přesun hmot pro zařizovací předměty stanovený z hmotnosti přesunovaného materiálu vodorovná dopravní vzdálenost do 50 m v objektech výšky do 6 m</t>
  </si>
  <si>
    <t>https://podminky.urs.cz/item/CS_URS_2022_01/998725101</t>
  </si>
  <si>
    <t>733</t>
  </si>
  <si>
    <t>Ústřední vytápění - rozvodné potrubí</t>
  </si>
  <si>
    <t>125</t>
  </si>
  <si>
    <t>733110806</t>
  </si>
  <si>
    <t>Demontáž potrubí ocelového závitového DN přes 15 do 32</t>
  </si>
  <si>
    <t>-635363095</t>
  </si>
  <si>
    <t>Demontáž potrubí z trubek ocelových závitových DN přes 15 do 32</t>
  </si>
  <si>
    <t>https://podminky.urs.cz/item/CS_URS_2022_01/733110806</t>
  </si>
  <si>
    <t>2*6*8</t>
  </si>
  <si>
    <t>126</t>
  </si>
  <si>
    <t>733111104</t>
  </si>
  <si>
    <t>Potrubí ocelové závitové černé bezešvé běžné nízkotlaké DN 20</t>
  </si>
  <si>
    <t>-196952902</t>
  </si>
  <si>
    <t>Potrubí z trubek ocelových závitových černých spojovaných svařováním bezešvých běžných nízkotlakých PN 16 do 115°C DN 20</t>
  </si>
  <si>
    <t>https://podminky.urs.cz/item/CS_URS_2022_01/733111104</t>
  </si>
  <si>
    <t>127</t>
  </si>
  <si>
    <t>733890801</t>
  </si>
  <si>
    <t>Přemístění potrubí demontovaného vodorovně do 100 m v objektech v do 6 m</t>
  </si>
  <si>
    <t>-227656206</t>
  </si>
  <si>
    <t>Vnitrostaveništní přemístění vybouraných (demontovaných) hmot rozvodů potrubí vodorovně do 100 m v objektech výšky do 6 m</t>
  </si>
  <si>
    <t>https://podminky.urs.cz/item/CS_URS_2022_01/733890801</t>
  </si>
  <si>
    <t>128</t>
  </si>
  <si>
    <t>998733101</t>
  </si>
  <si>
    <t>Přesun hmot tonážní pro rozvody potrubí v objektech v do 6 m</t>
  </si>
  <si>
    <t>1152219306</t>
  </si>
  <si>
    <t>Přesun hmot pro rozvody potrubí stanovený z hmotnosti přesunovaného materiálu vodorovná dopravní vzdálenost do 50 m v objektech výšky do 6 m</t>
  </si>
  <si>
    <t>https://podminky.urs.cz/item/CS_URS_2022_01/998733101</t>
  </si>
  <si>
    <t>735</t>
  </si>
  <si>
    <t>Ústřední vytápění - otopná tělesa</t>
  </si>
  <si>
    <t>129</t>
  </si>
  <si>
    <t>735000912</t>
  </si>
  <si>
    <t>Vyregulování ventilu nebo kohoutu dvojregulačního s termostatickým ovládáním</t>
  </si>
  <si>
    <t>1873520282</t>
  </si>
  <si>
    <t>Regulace otopného systému při opravách vyregulování dvojregulačních ventilů a kohoutů s termostatickým ovládáním</t>
  </si>
  <si>
    <t>https://podminky.urs.cz/item/CS_URS_2022_01/735000912</t>
  </si>
  <si>
    <t>130</t>
  </si>
  <si>
    <t>735111810</t>
  </si>
  <si>
    <t>Demontáž otopného tělesa litinového článkového</t>
  </si>
  <si>
    <t>1908242254</t>
  </si>
  <si>
    <t>Demontáž otopných těles litinových článkových</t>
  </si>
  <si>
    <t>https://podminky.urs.cz/item/CS_URS_2022_01/735111810</t>
  </si>
  <si>
    <t xml:space="preserve">Poznámka k položce:_x000d_
demontáž pro zpětnou montáž po provedení sanačních opatření včetně armatur_x000d_
</t>
  </si>
  <si>
    <t>(1+1+1+1+1+1+1+1)*0,9*1,2</t>
  </si>
  <si>
    <t>131</t>
  </si>
  <si>
    <t>735118110</t>
  </si>
  <si>
    <t>Zkoušky těsnosti otopných těles litinových článkových vodou</t>
  </si>
  <si>
    <t>-343964856</t>
  </si>
  <si>
    <t>Otopná tělesa litinová zkoušky těsnosti vodou těles článkových</t>
  </si>
  <si>
    <t>https://podminky.urs.cz/item/CS_URS_2022_01/735118110</t>
  </si>
  <si>
    <t>132</t>
  </si>
  <si>
    <t>735119140</t>
  </si>
  <si>
    <t>Montáž otopného tělesa litinového článkového</t>
  </si>
  <si>
    <t>-2544781</t>
  </si>
  <si>
    <t>Otopná tělesa litinová montáž těles článkových</t>
  </si>
  <si>
    <t>https://podminky.urs.cz/item/CS_URS_2022_01/735119140</t>
  </si>
  <si>
    <t>Poznámka k položce:_x000d_
zpětná montáž po provedení sanačních opatření včetně armatur</t>
  </si>
  <si>
    <t>133</t>
  </si>
  <si>
    <t>735494811R</t>
  </si>
  <si>
    <t>Vypuštění a napuštění vody z otopných těles</t>
  </si>
  <si>
    <t>-291020051</t>
  </si>
  <si>
    <t>Vypuštění a napuštění vody z otopných soustav bez kotlů, ohříváků, zásobníků a nádrží</t>
  </si>
  <si>
    <t>134</t>
  </si>
  <si>
    <t>735890801</t>
  </si>
  <si>
    <t>Přemístění demontovaného otopného tělesa vodorovně 100 m v objektech výšky do 6 m</t>
  </si>
  <si>
    <t>-1184941242</t>
  </si>
  <si>
    <t>Vnitrostaveništní přemístění vybouraných (demontovaných) hmot otopných těles vodorovně do 100 m v objektech výšky do 6 m</t>
  </si>
  <si>
    <t>https://podminky.urs.cz/item/CS_URS_2022_01/735890801</t>
  </si>
  <si>
    <t>135</t>
  </si>
  <si>
    <t>998735101</t>
  </si>
  <si>
    <t>Přesun hmot tonážní pro otopná tělesa v objektech v do 6 m</t>
  </si>
  <si>
    <t>1109388597</t>
  </si>
  <si>
    <t>Přesun hmot pro otopná tělesa stanovený z hmotnosti přesunovaného materiálu vodorovná dopravní vzdálenost do 50 m v objektech výšky do 6 m</t>
  </si>
  <si>
    <t>https://podminky.urs.cz/item/CS_URS_2022_01/998735101</t>
  </si>
  <si>
    <t>741</t>
  </si>
  <si>
    <t>Elektroinstalace - silnoproud</t>
  </si>
  <si>
    <t>136</t>
  </si>
  <si>
    <t>741110003</t>
  </si>
  <si>
    <t>Montáž trubka plastová tuhá D přes 35 mm uložená pevně</t>
  </si>
  <si>
    <t>-600857747</t>
  </si>
  <si>
    <t>Montáž trubek elektroinstalačních s nasunutím nebo našroubováním do krabic plastových tuhých, uložených pevně, vnější Ø přes 35 mm</t>
  </si>
  <si>
    <t>https://podminky.urs.cz/item/CS_URS_2022_01/741110003</t>
  </si>
  <si>
    <t>3*3*2</t>
  </si>
  <si>
    <t>137</t>
  </si>
  <si>
    <t>34571095</t>
  </si>
  <si>
    <t>trubka elektroinstalační tuhá z PVC D 36,6/40 mm, délka 3m</t>
  </si>
  <si>
    <t>1770747805</t>
  </si>
  <si>
    <t>18*1,05 'Přepočtené koeficientem množství</t>
  </si>
  <si>
    <t>138</t>
  </si>
  <si>
    <t>741110053</t>
  </si>
  <si>
    <t>Montáž trubka plastová ohebná D přes 35 mm uložená volně</t>
  </si>
  <si>
    <t>-594244911</t>
  </si>
  <si>
    <t>Montáž trubek elektroinstalačních s nasunutím nebo našroubováním do krabic plastových ohebných, uložených volně, vnější Ø přes 35 mm</t>
  </si>
  <si>
    <t>https://podminky.urs.cz/item/CS_URS_2022_01/741110053</t>
  </si>
  <si>
    <t>139</t>
  </si>
  <si>
    <t>34571157</t>
  </si>
  <si>
    <t>trubka elektroinstalační ohebná z PH, D 35,9/42,2mm</t>
  </si>
  <si>
    <t>-87914659</t>
  </si>
  <si>
    <t>751</t>
  </si>
  <si>
    <t>140</t>
  </si>
  <si>
    <t>751398041</t>
  </si>
  <si>
    <t>Montáž protidešťové žaluzie nebo žaluziové klapky na kruhové potrubí D do 300 mm</t>
  </si>
  <si>
    <t>-1990664612</t>
  </si>
  <si>
    <t>Montáž ostatních zařízení protidešťové žaluzie nebo žaluziové klapky na kruhové potrubí, průměru do 300 mm</t>
  </si>
  <si>
    <t>https://podminky.urs.cz/item/CS_URS_2022_01/751398041</t>
  </si>
  <si>
    <t>141</t>
  </si>
  <si>
    <t>429MAT VZT Z01</t>
  </si>
  <si>
    <t>žaluzie protidešťová s pevnými lamelami, pozink, rozměr 880x770mm</t>
  </si>
  <si>
    <t>17037081</t>
  </si>
  <si>
    <t>142</t>
  </si>
  <si>
    <t>998751101</t>
  </si>
  <si>
    <t>Přesun hmot tonážní pro vzduchotechniku v objektech výšky do 12 m</t>
  </si>
  <si>
    <t>1682692124</t>
  </si>
  <si>
    <t>Přesun hmot pro vzduchotechniku stanovený z hmotnosti přesunovaného materiálu vodorovná dopravní vzdálenost do 100 m v objektech výšky do 12 m</t>
  </si>
  <si>
    <t>https://podminky.urs.cz/item/CS_URS_2022_01/998751101</t>
  </si>
  <si>
    <t>143</t>
  </si>
  <si>
    <t>VZT 0002R</t>
  </si>
  <si>
    <t>Revize a oprava stávajícího ventilátoru VZT v m.č.0011 vč.elektroinstalace</t>
  </si>
  <si>
    <t>1898821733</t>
  </si>
  <si>
    <t>144</t>
  </si>
  <si>
    <t>751510870R</t>
  </si>
  <si>
    <t>Demontáž +zpětná montáž vzduchotechnického potrubí plechového kruhového bez příruby spirálně vinutého do DN 200 mm</t>
  </si>
  <si>
    <t>1713784916</t>
  </si>
  <si>
    <t>145</t>
  </si>
  <si>
    <t>751741812R</t>
  </si>
  <si>
    <t>Demontáž kompaktního chladiče - trojfázové napájení</t>
  </si>
  <si>
    <t>-1175880098</t>
  </si>
  <si>
    <t>Demontáž kompresoru napájení trojfázové</t>
  </si>
  <si>
    <t xml:space="preserve">Poznámka k položce:_x000d_
2PP, m.č.0008_x000d_
</t>
  </si>
  <si>
    <t>146</t>
  </si>
  <si>
    <t>VZT 0001 R</t>
  </si>
  <si>
    <t>Revize a oprava stávající ventilační klapky v m.č.0011 vč.elektroinstalace</t>
  </si>
  <si>
    <t>-529529872</t>
  </si>
  <si>
    <t>763</t>
  </si>
  <si>
    <t>Konstrukce suché výstavby</t>
  </si>
  <si>
    <t>147</t>
  </si>
  <si>
    <t>763121411</t>
  </si>
  <si>
    <t>SDK stěna předsazená tl 62,5 mm profil CW+UW 50 deska 1xA 12,5 bez izolace EI 15</t>
  </si>
  <si>
    <t>-450273411</t>
  </si>
  <si>
    <t>Stěna předsazená ze sádrokartonových desek s nosnou konstrukcí z ocelových profilů CW, UW jednoduše opláštěná deskou standardní A tl. 12,5 mm bez izolace, EI 15, stěna tl. 62,5 mm, profil 50</t>
  </si>
  <si>
    <t>https://podminky.urs.cz/item/CS_URS_2022_01/763121411</t>
  </si>
  <si>
    <t>2,66*(0,45+0,925+0,25+0,4)</t>
  </si>
  <si>
    <t>148</t>
  </si>
  <si>
    <t>763121811</t>
  </si>
  <si>
    <t>Demontáž SDK předsazené/šachtové stěny s jednoduchou nosnou kcí opláštění jednoduché</t>
  </si>
  <si>
    <t>-1585872894</t>
  </si>
  <si>
    <t>Demontáž předsazených nebo šachtových stěn ze sádrokartonových desek s nosnou konstrukcí z ocelových profilů jednoduchých, opláštění jednoduché</t>
  </si>
  <si>
    <t>https://podminky.urs.cz/item/CS_URS_2022_01/763121811</t>
  </si>
  <si>
    <t xml:space="preserve">Poznámka k položce:_x000d_
m.č.0009_x000d_
</t>
  </si>
  <si>
    <t>"1PP" 3,0*(1,4)</t>
  </si>
  <si>
    <t>2,1*0,4+2,1*0,205</t>
  </si>
  <si>
    <t>149</t>
  </si>
  <si>
    <t>763231122</t>
  </si>
  <si>
    <t>Sádrovláknitý podhled v 65 mm deska 1x12,5 dvouvrstvá spodní kce profil CD+UD s izolací EI Z 30</t>
  </si>
  <si>
    <t>-991755505</t>
  </si>
  <si>
    <t>Podhled ze sádrovláknitých desek dvouvrstvá zavěšená spodní konstrukce z ocelových profilů CD, UD jednoduše opláštěná deskou tl. 12,5 mm, výška konstrukce 65 mm, s izolací, EI Z 30</t>
  </si>
  <si>
    <t>https://podminky.urs.cz/item/CS_URS_2022_01/763231122</t>
  </si>
  <si>
    <t>5,2*0,7*2</t>
  </si>
  <si>
    <t>150</t>
  </si>
  <si>
    <t>763231821</t>
  </si>
  <si>
    <t>Demontáž sádrovláknitého podhledu s nosnou konstrukcí z ocelových profilů opláštění jednoduché</t>
  </si>
  <si>
    <t>-930058034</t>
  </si>
  <si>
    <t>Demontáž podhledu ze sádrovláknitých desek s nosnou konstrukcí z ocelových profilů, opláštění jednoduché</t>
  </si>
  <si>
    <t>https://podminky.urs.cz/item/CS_URS_2022_01/763231821</t>
  </si>
  <si>
    <t>5,8+2,4+7,7+2+2,55*1,6+2,76*2,81</t>
  </si>
  <si>
    <t>5,4*1+0,5*5,4</t>
  </si>
  <si>
    <t>151</t>
  </si>
  <si>
    <t>763431001</t>
  </si>
  <si>
    <t>Montáž minerálního podhledu s vyjímatelnými panely vel. do 0,36 m2 na zavěšený viditelný rošt</t>
  </si>
  <si>
    <t>-1910193</t>
  </si>
  <si>
    <t>Montáž podhledu minerálního včetně zavěšeného roštu viditelného s panely vyjímatelnými, velikosti panelů do 0,36 m2</t>
  </si>
  <si>
    <t>https://podminky.urs.cz/item/CS_URS_2022_01/763431001</t>
  </si>
  <si>
    <t>152</t>
  </si>
  <si>
    <t>59036010</t>
  </si>
  <si>
    <t>panel akustický nebarvená hrana viditelný rošt bílá rastr š 24mm tl 20mm</t>
  </si>
  <si>
    <t>256555846</t>
  </si>
  <si>
    <t>10*1,05 'Přepočtené koeficientem množství</t>
  </si>
  <si>
    <t>153</t>
  </si>
  <si>
    <t>998763301</t>
  </si>
  <si>
    <t>Přesun hmot tonážní pro sádrokartonové konstrukce v objektech v do 6 m</t>
  </si>
  <si>
    <t>1252801608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</si>
  <si>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</si>
  <si>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https://podminky.urs.cz/item/CS_URS_2022_01/998763301</t>
  </si>
  <si>
    <t>766</t>
  </si>
  <si>
    <t>Konstrukce truhlářské</t>
  </si>
  <si>
    <t>154</t>
  </si>
  <si>
    <t>766622832</t>
  </si>
  <si>
    <t>Demontáž rámu zdvojených oken dřevěných nebo plastových přes 1 do 2 m2 k opětovnému použití</t>
  </si>
  <si>
    <t>-1004952046</t>
  </si>
  <si>
    <t>Demontáž okenních konstrukcí k opětovnému použití rámu zdvojených dřevěných nebo plastových, plochy otvoru přes 1 do 2 m2</t>
  </si>
  <si>
    <t>https://podminky.urs.cz/item/CS_URS_2022_01/766622832</t>
  </si>
  <si>
    <t>"2PP" 4*0,8*0,71+2*0,5*0,5</t>
  </si>
  <si>
    <t>155</t>
  </si>
  <si>
    <t>766660001</t>
  </si>
  <si>
    <t>Montáž dveřních křídel otvíravých jednokřídlových š do 0,8 m do ocelové zárubně</t>
  </si>
  <si>
    <t>779298206</t>
  </si>
  <si>
    <t>Montáž dveřních křídel dřevěných nebo plastových otevíravých do ocelové zárubně povrchově upravených jednokřídlových, šířky do 800 mm</t>
  </si>
  <si>
    <t>https://podminky.urs.cz/item/CS_URS_2022_01/766660001</t>
  </si>
  <si>
    <t>156</t>
  </si>
  <si>
    <t>611-MATD01</t>
  </si>
  <si>
    <t>vnitřní dveřní křídlo HPL laminát, jednokřídlové, plné, do ocelové zárubně bez prahu</t>
  </si>
  <si>
    <t>1230080592</t>
  </si>
  <si>
    <t xml:space="preserve">Poznámka k položce:_x000d_
Podrobná specifikace dle PD- Tabulka výrobků, ozn.č.D1  (pravé i levé)</t>
  </si>
  <si>
    <t>5+3</t>
  </si>
  <si>
    <t>157</t>
  </si>
  <si>
    <t>611-MATD02</t>
  </si>
  <si>
    <t>404673490</t>
  </si>
  <si>
    <t xml:space="preserve">Poznámka k položce:_x000d_
Podrobná specifikace dle PD- Tabulka výrobků, ozn.č.D2  (pravé i levé)</t>
  </si>
  <si>
    <t>1+2</t>
  </si>
  <si>
    <t>158</t>
  </si>
  <si>
    <t>611-MATD03</t>
  </si>
  <si>
    <t>vnitřní dveřní křídlo HPL laminát, jednokřídlové, z 1/3 prosklenné, do ocelové zárubně bez prahu</t>
  </si>
  <si>
    <t>-503227432</t>
  </si>
  <si>
    <t xml:space="preserve">Poznámka k položce:_x000d_
Podrobná specifikace dle PD- Tabulka výrobků, ozn.č.D3  (pravé i levé)</t>
  </si>
  <si>
    <t>159</t>
  </si>
  <si>
    <t>611-MATD04</t>
  </si>
  <si>
    <t>-1269189016</t>
  </si>
  <si>
    <t xml:space="preserve">Poznámka k položce:_x000d_
Podrobná specifikace dle PD- Tabulka výrobků, ozn.č.D4  (pravé i levé)</t>
  </si>
  <si>
    <t>160</t>
  </si>
  <si>
    <t>611-MATD05</t>
  </si>
  <si>
    <t>-166646006</t>
  </si>
  <si>
    <t>vnitřní dveřní křídlo HPL laminát, jednokřídlové, z 1/3 prosklenné čirým bezpečnostním sklemplné, do ocelové zárubně bez prahu</t>
  </si>
  <si>
    <t xml:space="preserve">Poznámka k položce:_x000d_
Podrobná specifikace dle PD- Tabulka výrobků, ozn.č.D5  (pravé i levé)</t>
  </si>
  <si>
    <t>161</t>
  </si>
  <si>
    <t>766660002</t>
  </si>
  <si>
    <t>Montáž dveřních křídel otvíravých jednokřídlových š přes 0,8 m do ocelové zárubně</t>
  </si>
  <si>
    <t>295643651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</si>
  <si>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</si>
  <si>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</si>
  <si>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162</t>
  </si>
  <si>
    <t>766691914</t>
  </si>
  <si>
    <t>Vyvěšení nebo zavěšení dřevěných křídel dveří pl do 2 m2</t>
  </si>
  <si>
    <t>1812179508</t>
  </si>
  <si>
    <t>Ostatní práce vyvěšení nebo zavěšení křídel s případným uložením a opětovným zavěšením po provedení stavebních změn dřevěných dveřních, plochy do 2 m2</t>
  </si>
  <si>
    <t>https://podminky.urs.cz/item/CS_URS_2022_01/766691914</t>
  </si>
  <si>
    <t>"m.č.0003" 1</t>
  </si>
  <si>
    <t>163</t>
  </si>
  <si>
    <t>998766101</t>
  </si>
  <si>
    <t>Přesun hmot tonážní pro kce truhlářské v objektech v do 6 m</t>
  </si>
  <si>
    <t>-265025683</t>
  </si>
  <si>
    <t>Přesun hmot pro konstrukce truhlářské stanovený z hmotnosti přesunovaného materiálu vodorovná dopravní vzdálenost do 50 m v objektech výšky do 6 m</t>
  </si>
  <si>
    <t>https://podminky.urs.cz/item/CS_URS_2022_01/998766101</t>
  </si>
  <si>
    <t>767</t>
  </si>
  <si>
    <t>Konstrukce zámečnické</t>
  </si>
  <si>
    <t>164</t>
  </si>
  <si>
    <t>767161833</t>
  </si>
  <si>
    <t>Demontáž zábradlí rovného nerozebíratelného hmotnosti 1 m zábradlí do 20 kg k dalšímu použítí</t>
  </si>
  <si>
    <t>-1544477589</t>
  </si>
  <si>
    <t>Demontáž zábradlí k dalšímu použití rovného nerozebíratelný spoj hmotnosti 1 m zábradlí do 20 kg</t>
  </si>
  <si>
    <t>https://podminky.urs.cz/item/CS_URS_2022_01/767161833</t>
  </si>
  <si>
    <t>4,5+1,5</t>
  </si>
  <si>
    <t>165</t>
  </si>
  <si>
    <t>767163121</t>
  </si>
  <si>
    <t>Montáž přímého kovového zábradlí z dílců do betonu v rovině</t>
  </si>
  <si>
    <t>1675941268</t>
  </si>
  <si>
    <t>Montáž kompletního kovového zábradlí přímého z dílců v rovině (na rovné ploše) kotveného do betonu</t>
  </si>
  <si>
    <t>https://podminky.urs.cz/item/CS_URS_2022_01/767163121</t>
  </si>
  <si>
    <t>166</t>
  </si>
  <si>
    <t>767311860</t>
  </si>
  <si>
    <t>Demontáž světlíků pultových se skleněnou výplní</t>
  </si>
  <si>
    <t>-43481298</t>
  </si>
  <si>
    <t>Demontáž světlíků se skleněnou výplní pultových</t>
  </si>
  <si>
    <t>https://podminky.urs.cz/item/CS_URS_2022_01/767311860</t>
  </si>
  <si>
    <t>"Severní strana 1PP"</t>
  </si>
  <si>
    <t>13,62*2,135</t>
  </si>
  <si>
    <t>167</t>
  </si>
  <si>
    <t>767315151</t>
  </si>
  <si>
    <t>Montáž světlíků pultových se zasklením</t>
  </si>
  <si>
    <t>2041303681</t>
  </si>
  <si>
    <t>https://podminky.urs.cz/item/CS_URS_2022_01/767315151</t>
  </si>
  <si>
    <t>1,24*0,59*0,5*2+1,425*10,235</t>
  </si>
  <si>
    <t>168</t>
  </si>
  <si>
    <t>RMAT00F04</t>
  </si>
  <si>
    <t>Pultový světlík z hliníkových sloupkovo příčkových profilů. Okna výklopná a pevně zasklenná, zasklenní izolačním dvousklem čirým bezpečnostním vč.prosklenných čel světlíku</t>
  </si>
  <si>
    <t>ks</t>
  </si>
  <si>
    <t>-1944568253</t>
  </si>
  <si>
    <t>Poznámka k položce:_x000d_
Podrobná specifikace světlíku dle PD-tabulka výrobků - ozn.F04</t>
  </si>
  <si>
    <t>169</t>
  </si>
  <si>
    <t>767330151R1</t>
  </si>
  <si>
    <t>Montáž světlovodu speciálního zabudovaného do pochozích nebo pojízdných ploch</t>
  </si>
  <si>
    <t>247963633</t>
  </si>
  <si>
    <t>Montáž světlíků speciálních, zabudovaných do pochozích nebo pojízdných ploch</t>
  </si>
  <si>
    <t>170</t>
  </si>
  <si>
    <t>562MAT Z02</t>
  </si>
  <si>
    <t>světlík sklepní (anglický dvorek) včetně odvodňovacího prvku recyklovaný polymer rošt z děrovaného plechu 1200x1000x600mm</t>
  </si>
  <si>
    <t>1873973239</t>
  </si>
  <si>
    <t>Poznámka k položce:_x000d_
Podrobná specifikace dle PD, Tabulka výrobků PSV- oz. Z2</t>
  </si>
  <si>
    <t>171</t>
  </si>
  <si>
    <t>562MAT Z02.1</t>
  </si>
  <si>
    <t>2036607716</t>
  </si>
  <si>
    <t xml:space="preserve">nástavec světlíku sklepního (anglický dvorek) </t>
  </si>
  <si>
    <t>172</t>
  </si>
  <si>
    <t>767330151R2</t>
  </si>
  <si>
    <t>171397086</t>
  </si>
  <si>
    <t>Montáž nástavců světlíků speciálních, zabudovaných do pochozích nebo pojízdných ploch</t>
  </si>
  <si>
    <t>173</t>
  </si>
  <si>
    <t>767531111</t>
  </si>
  <si>
    <t>Montáž vstupních kovových nebo plastových rohoží čistících zón</t>
  </si>
  <si>
    <t>-1320761907</t>
  </si>
  <si>
    <t>Montáž vstupních čistících zón z rohoží kovových nebo plastových</t>
  </si>
  <si>
    <t>https://podminky.urs.cz/item/CS_URS_2022_01/767531111</t>
  </si>
  <si>
    <t>1,2*0,6</t>
  </si>
  <si>
    <t>174</t>
  </si>
  <si>
    <t>697MAT Z03</t>
  </si>
  <si>
    <t xml:space="preserve">rohož vstupní provedení houževnatá pryž, modul  do 150x100 cm</t>
  </si>
  <si>
    <t>-1391172848</t>
  </si>
  <si>
    <t>Poznámka k položce:_x000d_
Podrobná specifikace ld epD- tabulka výpisu prvků PSV ozn.Z3</t>
  </si>
  <si>
    <t>175</t>
  </si>
  <si>
    <t>767531121</t>
  </si>
  <si>
    <t>Osazení zapuštěného rámu z L profilů k čistícím rohožím</t>
  </si>
  <si>
    <t>-1664082183</t>
  </si>
  <si>
    <t>Montáž vstupních čistících zón z rohoží osazení rámu mosazného nebo hliníkového zapuštěného z L profilů</t>
  </si>
  <si>
    <t>https://podminky.urs.cz/item/CS_URS_2022_01/767531121</t>
  </si>
  <si>
    <t>2*1,2+2*0,6</t>
  </si>
  <si>
    <t>176</t>
  </si>
  <si>
    <t>69752160</t>
  </si>
  <si>
    <t>rám pro zapuštění profil L-30/30 25/25 20/30 15/30-Al</t>
  </si>
  <si>
    <t>-1369712507</t>
  </si>
  <si>
    <t>177</t>
  </si>
  <si>
    <t>767620125</t>
  </si>
  <si>
    <t>Montáž oken kovových zdvojených otevíravých do zdiva pl do 0,6 m2</t>
  </si>
  <si>
    <t>-1804147795</t>
  </si>
  <si>
    <t>Montáž oken zdvojených z hliníkových nebo ocelových profilů na polyuretanovou pěnu otevíravých do zdiva, plochy do 0,6 m2</t>
  </si>
  <si>
    <t>https://podminky.urs.cz/item/CS_URS_2022_01/767620125</t>
  </si>
  <si>
    <t>178</t>
  </si>
  <si>
    <t>553MAT 00F02</t>
  </si>
  <si>
    <t>okno Al sklopné trojsko do plochy 1m2</t>
  </si>
  <si>
    <t>1386657542</t>
  </si>
  <si>
    <t>Poznámka k položce:_x000d_
Podrobná specifikace dle PD- Výpis prvků PSV- oz.F2</t>
  </si>
  <si>
    <t>179</t>
  </si>
  <si>
    <t>767620126</t>
  </si>
  <si>
    <t>Montáž oken hliníkových otevíravých do zdiva pl přes 0,6 do 1,5 m2</t>
  </si>
  <si>
    <t>-1809018922</t>
  </si>
  <si>
    <t>Montáž oken zdvojených z hliníkových nebo ocelových profilů na polyuretanovou pěnu otevíravých do zdiva, plochy přes 0,6 do 1,5 m2</t>
  </si>
  <si>
    <t>"2PP" 4</t>
  </si>
  <si>
    <t>180</t>
  </si>
  <si>
    <t>553MAT 00F01</t>
  </si>
  <si>
    <t>okno Al otevíravé/sklopné trojsklo přes plochu 1m2 do v 1,5m</t>
  </si>
  <si>
    <t>1901391469</t>
  </si>
  <si>
    <t>Poznámka k položce:_x000d_
Podrobná specifikace dle PD- Výkaz prvků PSV- ozn.F1</t>
  </si>
  <si>
    <t>181</t>
  </si>
  <si>
    <t>767620718</t>
  </si>
  <si>
    <t>Montáž oken kovových - pákového uzávěru</t>
  </si>
  <si>
    <t>947336911</t>
  </si>
  <si>
    <t>Montáž oken zdvojených ostatní práce montáž kování pákového uzávěru</t>
  </si>
  <si>
    <t>https://podminky.urs.cz/item/CS_URS_2022_01/767620718</t>
  </si>
  <si>
    <t>Poznámka k položce:_x000d_
K pozicím okna F2</t>
  </si>
  <si>
    <t>182</t>
  </si>
  <si>
    <t>54913110</t>
  </si>
  <si>
    <t>kování uzávěr ventilační okenní pákový typ K301 11155</t>
  </si>
  <si>
    <t>-1214051611</t>
  </si>
  <si>
    <t>183</t>
  </si>
  <si>
    <t>767640221</t>
  </si>
  <si>
    <t>Montáž dveří ocelových nebo hliníkových vchodových dvoukřídlových bez nadsvětlíku</t>
  </si>
  <si>
    <t>1888877538</t>
  </si>
  <si>
    <t>Montáž dveří ocelových nebo hliníkových vchodových dvoukřídlové bez nadsvětlíku</t>
  </si>
  <si>
    <t>https://podminky.urs.cz/item/CS_URS_2022_01/767640221</t>
  </si>
  <si>
    <t>184</t>
  </si>
  <si>
    <t>553MAT 00F03</t>
  </si>
  <si>
    <t>dveře dvoukřídlé Al prosklenné izol.dvousklem max rozměru otvoru 4,84m2 bezpečnostní třídy RC2</t>
  </si>
  <si>
    <t>495232528</t>
  </si>
  <si>
    <t>Poznámka k položce:_x000d_
Podrobná specifikace dle PD, Tabulka výpisu prvků PSV- ozn.F3</t>
  </si>
  <si>
    <t>185</t>
  </si>
  <si>
    <t>767721120R1 Z4</t>
  </si>
  <si>
    <t>Dodávka a montáž kovové předstěny s dveřmi a policemi o rozměru 4,77*2,05m- Atypický zámečnický výrobek z pozinkovaných uzavřených profilů 50*50/2mm</t>
  </si>
  <si>
    <t>1453817897</t>
  </si>
  <si>
    <t>Poznámka k položce:_x000d_
Podrobná specifikace výrobku dle PD, tabulka výrobků PSV, ozn.Z4_x000d_
V ceně bude zahrnuta i výrobní dokumentace zhotovitele</t>
  </si>
  <si>
    <t>4,77*2,05</t>
  </si>
  <si>
    <t>186</t>
  </si>
  <si>
    <t>767721120R2 Z5</t>
  </si>
  <si>
    <t>Dodávka a montáž kovové dělící stěny s dveřmi o rozměru 2,38*2,5, atypický zámečnický výrobek z pozinkovaných uzavřených profilů 50*50/2mm</t>
  </si>
  <si>
    <t>-2106430827</t>
  </si>
  <si>
    <t>Poznámka k položce:_x000d_
Podrobná specifikace výrobku dle PD, tabulka výrobků PSV, ozn.Z5_x000d_
V ceně bude zahrnuta i výrobní dokumentace zhotovitele</t>
  </si>
  <si>
    <t>2,38*2,5</t>
  </si>
  <si>
    <t>187</t>
  </si>
  <si>
    <t>998767101</t>
  </si>
  <si>
    <t>Přesun hmot tonážní pro zámečnické konstrukce v objektech v do 6 m</t>
  </si>
  <si>
    <t>1221149796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</si>
  <si>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</si>
  <si>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</si>
  <si>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781</t>
  </si>
  <si>
    <t>Dokončovací práce - obklady</t>
  </si>
  <si>
    <t>188</t>
  </si>
  <si>
    <t>781111011</t>
  </si>
  <si>
    <t>Ometení (oprášení) stěny při přípravě podkladu</t>
  </si>
  <si>
    <t>-1105915748</t>
  </si>
  <si>
    <t>Příprava podkladu před provedením obkladu oprášení (ometení) stěny</t>
  </si>
  <si>
    <t>https://podminky.urs.cz/item/CS_URS_2022_01/781111011</t>
  </si>
  <si>
    <t>189</t>
  </si>
  <si>
    <t>781131112</t>
  </si>
  <si>
    <t>Izolace pod obklad nátěrem nebo stěrkou ve dvou vrstvách</t>
  </si>
  <si>
    <t>1908057464</t>
  </si>
  <si>
    <t>Izolace stěny pod obklad izolace nátěrem nebo stěrkou ve dvou vrstvách</t>
  </si>
  <si>
    <t>https://podminky.urs.cz/item/CS_URS_2022_01/781131112</t>
  </si>
  <si>
    <t>190</t>
  </si>
  <si>
    <t>781151031</t>
  </si>
  <si>
    <t>Celoplošné vyrovnání podkladu stěrkou tl 3 mm</t>
  </si>
  <si>
    <t>-1967460474</t>
  </si>
  <si>
    <t>Příprava podkladu před provedením obkladu celoplošné vyrovnání podkladu stěrkou, tloušťky 3 mm</t>
  </si>
  <si>
    <t>https://podminky.urs.cz/item/CS_URS_2022_01/781151031</t>
  </si>
  <si>
    <t>191</t>
  </si>
  <si>
    <t>781474111</t>
  </si>
  <si>
    <t>Montáž obkladů vnitřních keramických hladkých přes 6 do 9 ks/m2 lepených flexibilním lepidlem</t>
  </si>
  <si>
    <t>1160998230</t>
  </si>
  <si>
    <t>Montáž obkladů vnitřních stěn z dlaždic keramických lepených flexibilním lepidlem maloformátových hladkých přes 6 do 9 ks/m2</t>
  </si>
  <si>
    <t>https://podminky.urs.cz/item/CS_URS_2022_01/781474111</t>
  </si>
  <si>
    <t>192</t>
  </si>
  <si>
    <t>RMAT0001</t>
  </si>
  <si>
    <t>obklad keramický</t>
  </si>
  <si>
    <t>-1090129318</t>
  </si>
  <si>
    <t>103,132*1,06 'Přepočtené koeficientem množství</t>
  </si>
  <si>
    <t>193</t>
  </si>
  <si>
    <t>781495211</t>
  </si>
  <si>
    <t>Čištění vnitřních ploch stěn po provedení obkladu chemickými prostředky</t>
  </si>
  <si>
    <t>2076745912</t>
  </si>
  <si>
    <t>Čištění vnitřních ploch po provedení obkladu stěn chemickými prostředky</t>
  </si>
  <si>
    <t>https://podminky.urs.cz/item/CS_URS_2022_01/781495211</t>
  </si>
  <si>
    <t>194</t>
  </si>
  <si>
    <t>998781101</t>
  </si>
  <si>
    <t>Přesun hmot tonážní pro obklady keramické v objektech v do 6 m</t>
  </si>
  <si>
    <t>-895484737</t>
  </si>
  <si>
    <t>Přesun hmot pro obklady keramické stanovený z hmotnosti přesunovaného materiálu vodorovná dopravní vzdálenost do 50 m v objektech výšky do 6 m</t>
  </si>
  <si>
    <t>https://podminky.urs.cz/item/CS_URS_2022_01/998781101</t>
  </si>
  <si>
    <t>783</t>
  </si>
  <si>
    <t>Dokončovací práce - nátěry</t>
  </si>
  <si>
    <t>195</t>
  </si>
  <si>
    <t>783301303</t>
  </si>
  <si>
    <t>Bezoplachové odrezivění zámečnických konstrukcí</t>
  </si>
  <si>
    <t>205087861</t>
  </si>
  <si>
    <t>Příprava podkladu zámečnických konstrukcí před provedením nátěru odrezivění odrezovačem bezoplachovým</t>
  </si>
  <si>
    <t>https://podminky.urs.cz/item/CS_URS_2022_01/783301303</t>
  </si>
  <si>
    <t>196</t>
  </si>
  <si>
    <t>783301313</t>
  </si>
  <si>
    <t>Odmaštění zámečnických konstrukcí ředidlovým odmašťovačem</t>
  </si>
  <si>
    <t>1959882691</t>
  </si>
  <si>
    <t>Příprava podkladu zámečnických konstrukcí před provedením nátěru odmaštění odmašťovačem ředidlovým</t>
  </si>
  <si>
    <t>https://podminky.urs.cz/item/CS_URS_2022_01/783301313</t>
  </si>
  <si>
    <t>197</t>
  </si>
  <si>
    <t>783301401</t>
  </si>
  <si>
    <t>Ometení zámečnických konstrukcí</t>
  </si>
  <si>
    <t>-2139737982</t>
  </si>
  <si>
    <t>Příprava podkladu zámečnických konstrukcí před provedením nátěru ometení</t>
  </si>
  <si>
    <t>https://podminky.urs.cz/item/CS_URS_2022_01/783301401</t>
  </si>
  <si>
    <t>198</t>
  </si>
  <si>
    <t>783314201</t>
  </si>
  <si>
    <t>Základní antikorozní jednonásobný syntetický standardní nátěr zámečnických konstrukcí</t>
  </si>
  <si>
    <t>-2026002101</t>
  </si>
  <si>
    <t>Základní antikorozní nátěr zámečnických konstrukcí jednonásobný syntetický standardní</t>
  </si>
  <si>
    <t>https://podminky.urs.cz/item/CS_URS_2022_01/783314201</t>
  </si>
  <si>
    <t>199</t>
  </si>
  <si>
    <t>783315101</t>
  </si>
  <si>
    <t>Mezinátěr jednonásobný syntetický standardní zámečnických konstrukcí</t>
  </si>
  <si>
    <t>1374046014</t>
  </si>
  <si>
    <t>Mezinátěr zámečnických konstrukcí jednonásobný syntetický standardní</t>
  </si>
  <si>
    <t>https://podminky.urs.cz/item/CS_URS_2022_01/783315101</t>
  </si>
  <si>
    <t>200</t>
  </si>
  <si>
    <t>783317101</t>
  </si>
  <si>
    <t>Krycí jednonásobný syntetický standardní nátěr zámečnických konstrukcí</t>
  </si>
  <si>
    <t>364225335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</si>
  <si>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</si>
  <si>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</si>
  <si>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</si>
  <si>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</si>
  <si>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201</t>
  </si>
  <si>
    <t>784121001</t>
  </si>
  <si>
    <t>Oškrabání malby v mísnostech v do 3,80 m</t>
  </si>
  <si>
    <t>-1047228300</t>
  </si>
  <si>
    <t>Oškrabání malby v místnostech výšky do 3,80 m</t>
  </si>
  <si>
    <t>https://podminky.urs.cz/item/CS_URS_2022_01/784121001</t>
  </si>
  <si>
    <t>"strop"53</t>
  </si>
  <si>
    <t>"stěny"2,66*(20,7*2+0,8)-1*2*2</t>
  </si>
  <si>
    <t>"strop"103,2+117,7+25,2+164,4</t>
  </si>
  <si>
    <t>"stěny" 10,3*(8*2+3,75+6*2+3,76)+2,65*(11*2+2,765*2)-1,45*2*4-2,65*3,745*2+3,0*(2*2,75+36,96*2+2*2+1*2)+3*(8,255*2+2,565*2)</t>
  </si>
  <si>
    <t>"m.č.008" 3,0*(43,13*2+4,26+8,665+6+9,12*2+2,66)-1*2*8</t>
  </si>
  <si>
    <t>"1NP"</t>
  </si>
  <si>
    <t>"strop" 11*1,2+11*1</t>
  </si>
  <si>
    <t>"stěny"3,45*(11,5*2+2,775*2+36,83*2+2,775+2,019*2+2,69+2,65+9,21*2+36,725*2+2,775*2+2,03*2+2,67+9,21*2+2,67)-1*2*9-1,63*2,1*2</t>
  </si>
  <si>
    <t>"2NP"</t>
  </si>
  <si>
    <t>"strop" 11*1,2+11*1,0</t>
  </si>
  <si>
    <t>"stěny" 801,784</t>
  </si>
  <si>
    <t>"3NP"</t>
  </si>
  <si>
    <t>"strop" 0</t>
  </si>
  <si>
    <t>"4NP"</t>
  </si>
  <si>
    <t>"strop" 398,7-2,79*38,035-2,81*2,8-2,775*7,365-2,815*14</t>
  </si>
  <si>
    <t>"stěny" 3*(14*2+2,81*2+2,79*2+38,035*2+8*2+5,91+3,68+5,87+26,805*2+3,68+7,365*2+14*2+2,815*2)-1*2*16-1,605*2,1*2</t>
  </si>
  <si>
    <t>"5NP"</t>
  </si>
  <si>
    <t>"strop" 3,795*27+4,3*5,895+3,4*5,895</t>
  </si>
  <si>
    <t>"stěny" 3*(21*2+44*2+4*2,805+2,8*2+33,5*2+3,1+6,4+2*6+2,8+7,94*2+2,83*2+2,815*2+13,5*2)-1*2*28</t>
  </si>
  <si>
    <t>"6NP"</t>
  </si>
  <si>
    <t>"strop" 3,6+41,3</t>
  </si>
  <si>
    <t>"stěny" 2,77*(2+2+1,425*2)-3*1*2+ 2,77*(13,69*2+2,95*2)-5*1,2*2</t>
  </si>
  <si>
    <t>202</t>
  </si>
  <si>
    <t>784121007</t>
  </si>
  <si>
    <t>Oškrabání malby na schodišti podlaží v do 3,80 m</t>
  </si>
  <si>
    <t>165850898</t>
  </si>
  <si>
    <t>Oškrabání malby na schodišti o výšce podlaží do 3,80 m</t>
  </si>
  <si>
    <t>https://podminky.urs.cz/item/CS_URS_2022_01/784121007</t>
  </si>
  <si>
    <t>"strop"13,8</t>
  </si>
  <si>
    <t>"stěny"2,66*(8,4*2+2,56*2)</t>
  </si>
  <si>
    <t>"strop"17,3+13,5+3,1</t>
  </si>
  <si>
    <t>"stěny"3,4*(7*2+2,685*2)*2-0,9*1,2*2-1,64*1,21*2</t>
  </si>
  <si>
    <t>"strop"21+18,9+18,5</t>
  </si>
  <si>
    <t>"stěny"3,5*(9,7*2+3,955*3+7*2*2+2,795*2*2)-0,9*1,2*2-3,38*1,525*2-1,8*2,1</t>
  </si>
  <si>
    <t>"strop" 44,7+19,1+18,8</t>
  </si>
  <si>
    <t>"stěny"3,5*(8,2*2+3,965+7*2*2+2,795*2*2)-0,9*1,2*4-1,68*3,4*2-2,97*2,68</t>
  </si>
  <si>
    <t>"strop"33,7+19,3+19,3</t>
  </si>
  <si>
    <t>"stěny"197,39</t>
  </si>
  <si>
    <t>"strop"34,3+19,4+19,4</t>
  </si>
  <si>
    <t>"stěny"3,5*(7*2+2,775*2+8*2+4,26*2+7*2+2,775*2)-2*1,3*2-1,5*3,44*3-0,92*1,25*4</t>
  </si>
  <si>
    <t>"strop" 33,6</t>
  </si>
  <si>
    <t>"stěny" 4,8*(2*8+2*4,5)</t>
  </si>
  <si>
    <t>203</t>
  </si>
  <si>
    <t>784121011</t>
  </si>
  <si>
    <t>Rozmývání podkladu po oškrabání malby v místnostech v do 3,80 m</t>
  </si>
  <si>
    <t>-611816913</t>
  </si>
  <si>
    <t>Rozmývání podkladu po oškrabání malby v místnostech výšky do 3,80 m</t>
  </si>
  <si>
    <t>https://podminky.urs.cz/item/CS_URS_2022_01/784121011</t>
  </si>
  <si>
    <t>204</t>
  </si>
  <si>
    <t>784121017</t>
  </si>
  <si>
    <t>Rozmývání podkladu po oškrabání malby na schodišti podlaží v do 3,80 m</t>
  </si>
  <si>
    <t>-1269090568</t>
  </si>
  <si>
    <t>Rozmývání podkladu po oškrabání malby na schodišti o výšce podlaží do 3,80 m</t>
  </si>
  <si>
    <t>https://podminky.urs.cz/item/CS_URS_2022_01/784121017</t>
  </si>
  <si>
    <t>205</t>
  </si>
  <si>
    <t>784161001</t>
  </si>
  <si>
    <t>Tmelení spar a rohů šířky do 3 mm akrylátovým tmelem v místnostech v do 3,80 m</t>
  </si>
  <si>
    <t>-67866649</t>
  </si>
  <si>
    <t>Tmelení spar a rohů, šířky do 3 mm akrylátovým tmelem v místnostech výšky do 3,80 m</t>
  </si>
  <si>
    <t>https://podminky.urs.cz/item/CS_URS_2022_01/784161001</t>
  </si>
  <si>
    <t>1000</t>
  </si>
  <si>
    <t>206</t>
  </si>
  <si>
    <t>784161007</t>
  </si>
  <si>
    <t>Tmelení spar a rohů do 3 mm akrylátovým tmelem na schodišti podlaží v do 3,80 m</t>
  </si>
  <si>
    <t>-568626256</t>
  </si>
  <si>
    <t>Tmelení spar a rohů, šířky do 3 mm akrylátovým tmelem na schodišti o výšce podlaží do 3,80 m</t>
  </si>
  <si>
    <t>https://podminky.urs.cz/item/CS_URS_2022_01/784161007</t>
  </si>
  <si>
    <t>300</t>
  </si>
  <si>
    <t>207</t>
  </si>
  <si>
    <t>784161101</t>
  </si>
  <si>
    <t>Bandážování spar a prasklin v místnostech v do 3,80 m</t>
  </si>
  <si>
    <t>439252245</t>
  </si>
  <si>
    <t>Bandážování (materiál ve specifikaci) spar a prasklin v místnostech výšky do 3,80 m</t>
  </si>
  <si>
    <t>https://podminky.urs.cz/item/CS_URS_2022_01/784161101</t>
  </si>
  <si>
    <t>500</t>
  </si>
  <si>
    <t>208</t>
  </si>
  <si>
    <t>59030680</t>
  </si>
  <si>
    <t>páska ze skelných vláken pro SDK</t>
  </si>
  <si>
    <t>1308384978</t>
  </si>
  <si>
    <t>500*1,05 'Přepočtené koeficientem množství</t>
  </si>
  <si>
    <t>209</t>
  </si>
  <si>
    <t>784161211</t>
  </si>
  <si>
    <t>Lokální vyrovnání podkladu sádrovou stěrkou pl přes 0,1 do 0,25 m2 v místnostech v do 3,80 m</t>
  </si>
  <si>
    <t>-298141417</t>
  </si>
  <si>
    <t>Lokální vyrovnání podkladu sádrovou stěrkou, tloušťky do 3 mm, plochy přes 0,1 do 0,25 m2 v místnostech výšky do 3,80 m</t>
  </si>
  <si>
    <t>https://podminky.urs.cz/item/CS_URS_2022_01/784161211</t>
  </si>
  <si>
    <t>210</t>
  </si>
  <si>
    <t>784161217</t>
  </si>
  <si>
    <t>Lokální vyrovnání podkladu sádrovou stěrkou pl přes 0,1 do 0,25 m2 na schodišti podlaží v do 3,80 m</t>
  </si>
  <si>
    <t>-1533627617</t>
  </si>
  <si>
    <t>Lokální vyrovnání podkladu sádrovou stěrkou, tloušťky do 3 mm, plochy přes 0,1 do 0,25 m2 na schodišti o výšce podlaží do 3,80 m</t>
  </si>
  <si>
    <t>https://podminky.urs.cz/item/CS_URS_2022_01/784161217</t>
  </si>
  <si>
    <t>211</t>
  </si>
  <si>
    <t>784161411</t>
  </si>
  <si>
    <t>Celoplošné vyrovnání podkladu sádrovou stěrkou v místnostech v do 3,80 m</t>
  </si>
  <si>
    <t>-1609270158</t>
  </si>
  <si>
    <t>Celoplošné vyrovnání podkladu sádrovou stěrkou, tloušťky do 3 mm vyrovnáním v místnostech výšky do 3,80 m</t>
  </si>
  <si>
    <t>https://podminky.urs.cz/item/CS_URS_2022_01/784161411</t>
  </si>
  <si>
    <t>212</t>
  </si>
  <si>
    <t>784171001</t>
  </si>
  <si>
    <t>Olepování vnitřních ploch páskou v místnostech v do 3,80 m</t>
  </si>
  <si>
    <t>757151795</t>
  </si>
  <si>
    <t>Olepování vnitřních ploch (materiál ve specifikaci) včetně pozdějšího odlepení páskou nebo fólií v místnostech výšky do 3,80 m</t>
  </si>
  <si>
    <t>https://podminky.urs.cz/item/CS_URS_2022_01/784171001</t>
  </si>
  <si>
    <t>250</t>
  </si>
  <si>
    <t>213</t>
  </si>
  <si>
    <t>58124833</t>
  </si>
  <si>
    <t>páska pro malířské potřeby maskovací krepová 19mmx50m</t>
  </si>
  <si>
    <t>-1309873918</t>
  </si>
  <si>
    <t>250*1,05 'Přepočtené koeficientem množství</t>
  </si>
  <si>
    <t>214</t>
  </si>
  <si>
    <t>784171101</t>
  </si>
  <si>
    <t>Zakrytí vnitřních podlah včetně pozdějšího odkrytí</t>
  </si>
  <si>
    <t>155063173</t>
  </si>
  <si>
    <t>Zakrytí nemalovaných ploch (materiál ve specifikaci) včetně pozdějšího odkrytí podlah</t>
  </si>
  <si>
    <t>https://podminky.urs.cz/item/CS_URS_2022_01/784171101</t>
  </si>
  <si>
    <t>"strop" 398</t>
  </si>
  <si>
    <t>215</t>
  </si>
  <si>
    <t>58124842</t>
  </si>
  <si>
    <t>fólie pro malířské potřeby zakrývací tl 7µ 4x5m</t>
  </si>
  <si>
    <t>1013253768</t>
  </si>
  <si>
    <t>2075,123*1,05 'Přepočtené koeficientem množství</t>
  </si>
  <si>
    <t>216</t>
  </si>
  <si>
    <t>784171121</t>
  </si>
  <si>
    <t>Zakrytí vnitřních ploch konstrukcí nebo prvků v místnostech v do 3,80 m</t>
  </si>
  <si>
    <t>305207108</t>
  </si>
  <si>
    <t>Zakrytí nemalovaných ploch (materiál ve specifikaci) včetně pozdějšího odkrytí konstrukcí nebo samostatných prvků např. schodišť, nábytku, radiátorů, zábradlí v místnostech výšky do 3,80</t>
  </si>
  <si>
    <t>https://podminky.urs.cz/item/CS_URS_2022_01/784171121</t>
  </si>
  <si>
    <t>217</t>
  </si>
  <si>
    <t>174124429</t>
  </si>
  <si>
    <t>1751,877*1,05 'Přepočtené koeficientem množství</t>
  </si>
  <si>
    <t>218</t>
  </si>
  <si>
    <t>784171127</t>
  </si>
  <si>
    <t>Zakrytí vnitřních ploch konstrukcí nebo prvků na schodišti podlaží v do 3,80 m</t>
  </si>
  <si>
    <t>-794807465</t>
  </si>
  <si>
    <t>Zakrytí nemalovaných ploch (materiál ve specifikaci) včetně pozdějšího odkrytí konstrukcí nebo samostatných prvků např. schodišť, nábytku, radiátorů, zábradlí na schodišti o výšce podlaží do 3,80</t>
  </si>
  <si>
    <t>https://podminky.urs.cz/item/CS_URS_2022_01/784171127</t>
  </si>
  <si>
    <t>219</t>
  </si>
  <si>
    <t>1617660468</t>
  </si>
  <si>
    <t>300*1,05 'Přepočtené koeficientem množství</t>
  </si>
  <si>
    <t>220</t>
  </si>
  <si>
    <t>784181001</t>
  </si>
  <si>
    <t>Jednonásobné pačokování v místnostech v do 3,80 m</t>
  </si>
  <si>
    <t>-945305875</t>
  </si>
  <si>
    <t>Pačokování jednonásobné v místnostech výšky do 3,80 m</t>
  </si>
  <si>
    <t>https://podminky.urs.cz/item/CS_URS_2022_01/784181001</t>
  </si>
  <si>
    <t>221</t>
  </si>
  <si>
    <t>784181007</t>
  </si>
  <si>
    <t>Jednonásobné pačokování na schodišti podlaží v do 3,80 m</t>
  </si>
  <si>
    <t>-1677363178</t>
  </si>
  <si>
    <t>Pačokování jednonásobné na schodišti o výšce podlaží do 3,80 m</t>
  </si>
  <si>
    <t>https://podminky.urs.cz/item/CS_URS_2022_01/784181007</t>
  </si>
  <si>
    <t>222</t>
  </si>
  <si>
    <t>784181101</t>
  </si>
  <si>
    <t>Základní akrylátová jednonásobná bezbarvá penetrace podkladu v místnostech v do 3,80 m</t>
  </si>
  <si>
    <t>-874349860</t>
  </si>
  <si>
    <t>Penetrace podkladu jednonásobná základní akrylátová bezbarvá v místnostech výšky do 3,80 m</t>
  </si>
  <si>
    <t>https://podminky.urs.cz/item/CS_URS_2022_01/784181101</t>
  </si>
  <si>
    <t>223</t>
  </si>
  <si>
    <t>784181107</t>
  </si>
  <si>
    <t>Základní akrylátová jednonásobná bezbarvá penetrace podkladu na schodišti podlaží v do 3,80 m</t>
  </si>
  <si>
    <t>1043549439</t>
  </si>
  <si>
    <t>Penetrace podkladu jednonásobná základní akrylátová bezbarvá na schodišti o výšce podlaží do 3,80 m</t>
  </si>
  <si>
    <t>https://podminky.urs.cz/item/CS_URS_2022_01/784181107</t>
  </si>
  <si>
    <t>224</t>
  </si>
  <si>
    <t>784191003</t>
  </si>
  <si>
    <t>Čištění vnitřních ploch oken dvojitých nebo zdvojených po provedení malířských prací</t>
  </si>
  <si>
    <t>1255836165</t>
  </si>
  <si>
    <t>Čištění vnitřních ploch hrubý úklid po provedení malířských prací omytím oken dvojitých nebo zdvojených</t>
  </si>
  <si>
    <t>https://podminky.urs.cz/item/CS_URS_2022_01/784191003</t>
  </si>
  <si>
    <t>225</t>
  </si>
  <si>
    <t>784191005</t>
  </si>
  <si>
    <t>Čištění vnitřních ploch dveří nebo vrat po provedení malířských prací</t>
  </si>
  <si>
    <t>-558339586</t>
  </si>
  <si>
    <t>Čištění vnitřních ploch hrubý úklid po provedení malířských prací omytím dveří nebo vrat</t>
  </si>
  <si>
    <t>https://podminky.urs.cz/item/CS_URS_2022_01/784191005</t>
  </si>
  <si>
    <t>226</t>
  </si>
  <si>
    <t>784191007</t>
  </si>
  <si>
    <t>Čištění vnitřních ploch podlah po provedení malířských prací</t>
  </si>
  <si>
    <t>1609537134</t>
  </si>
  <si>
    <t>Čištění vnitřních ploch hrubý úklid po provedení malířských prací omytím podlah</t>
  </si>
  <si>
    <t>https://podminky.urs.cz/item/CS_URS_2022_01/784191007</t>
  </si>
  <si>
    <t>"2PP" 13,8+53+24,6+24,4+6,6+4,6+1,4+21+23,6+37,5+42,3</t>
  </si>
  <si>
    <t>"1PP" 103,2+17,3+13,5+3,1+117,7+25,2+164,4+5,8+5,8+2,4+2,5+7,7+6,7+1,8+2+49+47,3</t>
  </si>
  <si>
    <t>"1NP" 33,7+19,3+19,3+321,2</t>
  </si>
  <si>
    <t>"2NP" 44,7+19,1+18,8+35,4+142,7+146,2</t>
  </si>
  <si>
    <t>"3NP" 12+21+18,9+18,5+87,3+142,7+141</t>
  </si>
  <si>
    <t>"4NP" 34,2+19,2+19,4+398,7</t>
  </si>
  <si>
    <t>"5NP" 34,3+19,4+19,4+477,1</t>
  </si>
  <si>
    <t>"6NP" 33,6+41,3</t>
  </si>
  <si>
    <t>227</t>
  </si>
  <si>
    <t>784211101</t>
  </si>
  <si>
    <t>Dvojnásobné bílé malby ze směsí za mokra výborně oděruvzdorných v místnostech v do 3,80 m</t>
  </si>
  <si>
    <t>-10785782</t>
  </si>
  <si>
    <t>Malby z malířských směsí oděruvzdorných za mokra dvojnásobné, bílé za mokra oděruvzdorné výborně v místnostech výšky do 3,80 m</t>
  </si>
  <si>
    <t>https://podminky.urs.cz/item/CS_URS_2022_01/784211101</t>
  </si>
  <si>
    <t>"strop" 13,8+53+6,6+4,6+1,4+21+23,6+37,5+42,3+24,5+24,4</t>
  </si>
  <si>
    <t>"strop"103,2+117,7+25,2+164,4+5,8+5,8+2,4+2,5+7,7+6,7+1,8+2,1+2</t>
  </si>
  <si>
    <t>228</t>
  </si>
  <si>
    <t>784211107</t>
  </si>
  <si>
    <t>Dvojnásobné bílé malby ze směsí za mokra výborně oděruvzdorných na schodišti v do 3,80 m</t>
  </si>
  <si>
    <t>523868977</t>
  </si>
  <si>
    <t>Malby z malířských směsí oděruvzdorných za mokra dvojnásobné, bílé za mokra oděruvzdorné výborně na schodišti o výšce podlaží do 3,80 m</t>
  </si>
  <si>
    <t>https://podminky.urs.cz/item/CS_URS_2022_01/784211107</t>
  </si>
  <si>
    <t>229</t>
  </si>
  <si>
    <t>784321031</t>
  </si>
  <si>
    <t>Dvojnásobné silikátové sanační bílé malby v místnosti v do 3,80 m</t>
  </si>
  <si>
    <t>1030856557</t>
  </si>
  <si>
    <t>Malby silikátové sanační dvojnásobné, bílé v místnostech výšky do 3,80 m</t>
  </si>
  <si>
    <t>https://podminky.urs.cz/item/CS_URS_2022_01/784321031</t>
  </si>
  <si>
    <t>Poznámka k položce:_x000d_
Vnitřní povrchová úprava sanačních omítek ve 2PP+1PP</t>
  </si>
  <si>
    <t>HZS</t>
  </si>
  <si>
    <t>Hodinové zúčtovací sazby</t>
  </si>
  <si>
    <t>230</t>
  </si>
  <si>
    <t>HZS1212</t>
  </si>
  <si>
    <t>Hodinová zúčtovací sazba kopáč</t>
  </si>
  <si>
    <t>512</t>
  </si>
  <si>
    <t>-1819500510</t>
  </si>
  <si>
    <t>Hodinové zúčtovací sazby profesí HSV zemní a pomocné práce kopáč</t>
  </si>
  <si>
    <t>https://podminky.urs.cz/item/CS_URS_2022_01/HZS1212</t>
  </si>
  <si>
    <t>Poznámka k položce:_x000d_
ruční dokopání v uzavřeném prostoru u nepředvídatelných podzemních konstrukcí, bude vykazováno zápisy do SD, bude účtováno podle odsouhlasené skutečnosti</t>
  </si>
  <si>
    <t>2*8*2*4</t>
  </si>
  <si>
    <t>231</t>
  </si>
  <si>
    <t>HZS1292</t>
  </si>
  <si>
    <t>Hodinová zúčtovací sazba stavební dělník</t>
  </si>
  <si>
    <t>-1115000955</t>
  </si>
  <si>
    <t>Hodinové zúčtovací sazby profesí HSV zemní a pomocné práce stavební dělník</t>
  </si>
  <si>
    <t>https://podminky.urs.cz/item/CS_URS_2022_01/HZS1292</t>
  </si>
  <si>
    <t>Poznámka k položce:_x000d_
Práce spojené s odstraněním veškeré montážní sádry na stávajících elektroinstalačních rozvodech, rozsha prací bude zapisován z hlediska časové náročnosti do stavebního deníku a bude účtován podle odsouhlasené skutečnosti</t>
  </si>
  <si>
    <t>3*4*4</t>
  </si>
  <si>
    <t>232</t>
  </si>
  <si>
    <t>HZS1311</t>
  </si>
  <si>
    <t>Hodinová zúčtovací sazba omítkář</t>
  </si>
  <si>
    <t>-1981189836</t>
  </si>
  <si>
    <t>Hodinové zúčtovací sazby profesí HSV provádění konstrukcí omítkář</t>
  </si>
  <si>
    <t>https://podminky.urs.cz/item/CS_URS_2022_01/HZS1311</t>
  </si>
  <si>
    <t>Poznámka k položce:_x000d_
bude vykazováno zápisy do SD, bude účtováno podle odsouhlasené skutečnosti</t>
  </si>
  <si>
    <t>2*8*3*4</t>
  </si>
  <si>
    <t>233</t>
  </si>
  <si>
    <t>HZS2171</t>
  </si>
  <si>
    <t>Hodinová zúčtovací sazba sádrokartonář</t>
  </si>
  <si>
    <t>386947267</t>
  </si>
  <si>
    <t>Hodinové zúčtovací sazby profesí PSV provádění stavebních konstrukcí sádrokartonář</t>
  </si>
  <si>
    <t>https://podminky.urs.cz/item/CS_URS_2022_01/HZS2171</t>
  </si>
  <si>
    <t>48*4</t>
  </si>
  <si>
    <t>234</t>
  </si>
  <si>
    <t>013274000</t>
  </si>
  <si>
    <t>Pasportizace objektu před započetím prací</t>
  </si>
  <si>
    <t>kpl</t>
  </si>
  <si>
    <t>1121018238</t>
  </si>
  <si>
    <t>https://podminky.urs.cz/item/CS_URS_2022_01/013274000</t>
  </si>
  <si>
    <t>235</t>
  </si>
  <si>
    <t>-734550456</t>
  </si>
  <si>
    <t>https://podminky.urs.cz/item/CS_URS_2022_01/013294000</t>
  </si>
  <si>
    <t>Poznámka k položce:_x000d_
dokumentace skutečného provedení stavby, výrobní dokumentace a pod.</t>
  </si>
  <si>
    <t>236</t>
  </si>
  <si>
    <t>-1924678403</t>
  </si>
  <si>
    <t>https://podminky.urs.cz/item/CS_URS_2022_01/023103000</t>
  </si>
  <si>
    <t>4*8*5*2</t>
  </si>
  <si>
    <t>237</t>
  </si>
  <si>
    <t>032303000R</t>
  </si>
  <si>
    <t>seznámení se s veškerými sítěmi technické infrastruktury a zařízenm v prostoru stavby</t>
  </si>
  <si>
    <t>soubor…</t>
  </si>
  <si>
    <t>-169483986</t>
  </si>
  <si>
    <t>Poznámka k položce:_x000d_
před zahájením stavebních prací</t>
  </si>
  <si>
    <t>238</t>
  </si>
  <si>
    <t>-1774791698</t>
  </si>
  <si>
    <t>https://podminky.urs.cz/item/CS_URS_2022_01/033103000</t>
  </si>
  <si>
    <t>239</t>
  </si>
  <si>
    <t>1305425956</t>
  </si>
  <si>
    <t>https://podminky.urs.cz/item/CS_URS_2022_01/033203000</t>
  </si>
  <si>
    <t>240</t>
  </si>
  <si>
    <t>-564984955</t>
  </si>
  <si>
    <t>https://podminky.urs.cz/item/CS_URS_2022_01/034103000</t>
  </si>
  <si>
    <t>241</t>
  </si>
  <si>
    <t>034303000</t>
  </si>
  <si>
    <t>Dopravní značení na staveništi</t>
  </si>
  <si>
    <t>-1729988606</t>
  </si>
  <si>
    <t>https://podminky.urs.cz/item/CS_URS_2022_01/034303000</t>
  </si>
  <si>
    <t>242</t>
  </si>
  <si>
    <t>72278068</t>
  </si>
  <si>
    <t>https://podminky.urs.cz/item/CS_URS_2022_01/034503000</t>
  </si>
  <si>
    <t>243</t>
  </si>
  <si>
    <t>579016512</t>
  </si>
  <si>
    <t>https://podminky.urs.cz/item/CS_URS_2022_01/039103000</t>
  </si>
  <si>
    <t>244</t>
  </si>
  <si>
    <t>2063534974</t>
  </si>
  <si>
    <t>https://podminky.urs.cz/item/CS_URS_2022_01/039203000</t>
  </si>
  <si>
    <t>245</t>
  </si>
  <si>
    <t>043154000</t>
  </si>
  <si>
    <t>Zkoušky hutnicí</t>
  </si>
  <si>
    <t>1408969847</t>
  </si>
  <si>
    <t>https://podminky.urs.cz/item/CS_URS_2022_01/043154000</t>
  </si>
  <si>
    <t>246</t>
  </si>
  <si>
    <t>063503000</t>
  </si>
  <si>
    <t>Práce ve stísněném prostoru</t>
  </si>
  <si>
    <t>1729392223</t>
  </si>
  <si>
    <t>https://podminky.urs.cz/item/CS_URS_2022_01/063503000</t>
  </si>
  <si>
    <t>247</t>
  </si>
  <si>
    <t>-406416876</t>
  </si>
  <si>
    <t>https://podminky.urs.cz/item/CS_URS_2022_01/071103000</t>
  </si>
  <si>
    <t>248</t>
  </si>
  <si>
    <t>091003000</t>
  </si>
  <si>
    <t>Ostatní náklady bez rozlišení</t>
  </si>
  <si>
    <t>-1170043054</t>
  </si>
  <si>
    <t>https://podminky.urs.cz/item/CS_URS_2022_01/091003000</t>
  </si>
  <si>
    <t>249</t>
  </si>
  <si>
    <t>091204000R</t>
  </si>
  <si>
    <t>Zabezpečovací práce související se zahájením stavby</t>
  </si>
  <si>
    <t>210920580</t>
  </si>
  <si>
    <t>Poznámka k položce:_x000d_
Odborné odpojení veškerých zařízení, odpojení elektroinstalace, uzavření vody a systému ÚT</t>
  </si>
  <si>
    <t>094104000</t>
  </si>
  <si>
    <t>Náklady na opatření BOZP</t>
  </si>
  <si>
    <t>-2094003066</t>
  </si>
  <si>
    <t>https://podminky.urs.cz/item/CS_URS_2022_01/094104000</t>
  </si>
  <si>
    <t>TI 01 - Vzduchotechnika</t>
  </si>
  <si>
    <t xml:space="preserve">      D1 - Sklady m.č.00.07 až 0010 ve 2.PP</t>
  </si>
  <si>
    <t>D1</t>
  </si>
  <si>
    <t>Sklady m.č.00.07 až 0010 ve 2.PP</t>
  </si>
  <si>
    <t>Pol1</t>
  </si>
  <si>
    <t xml:space="preserve">Větrací jednotka  vč.RAM, dodávka v dílech</t>
  </si>
  <si>
    <t>Větrací jednotka vč.RAM, dodávka v dílech</t>
  </si>
  <si>
    <t>Poznámka k položce:_x000d_
Podrobná technická specifikace výrobku dle PD- část VZT</t>
  </si>
  <si>
    <t>Pol2</t>
  </si>
  <si>
    <t xml:space="preserve">Sestavení  VZT jednotky na místě montážní firmou</t>
  </si>
  <si>
    <t>Sestavení VZT jednotky na místě montážní firmou (odhad)</t>
  </si>
  <si>
    <t>Pol3</t>
  </si>
  <si>
    <t>Uvedení VZT jednotky do provozu</t>
  </si>
  <si>
    <t>Pol4</t>
  </si>
  <si>
    <t>Žaluzie PZDM 70 800x400-.111 TPM 079/10</t>
  </si>
  <si>
    <t>Pol5</t>
  </si>
  <si>
    <t>Tlumič hluku KTU 100x315x1000</t>
  </si>
  <si>
    <t>Pol6</t>
  </si>
  <si>
    <t>Tlumič hluku KTU 100x315x1500</t>
  </si>
  <si>
    <t>Pol7</t>
  </si>
  <si>
    <t>Tlumič hluku kTU 100x400x500</t>
  </si>
  <si>
    <t>Pol8</t>
  </si>
  <si>
    <t>Vyústka VNM 2 325x125 R1 TPM 015/01</t>
  </si>
  <si>
    <t>Pol9</t>
  </si>
  <si>
    <t>Vyústka VNM 2 400x125 R1 TPM 015/01</t>
  </si>
  <si>
    <t>Pol10</t>
  </si>
  <si>
    <t>Vyústka VNM 2 425x140 R1 TPM 015/01</t>
  </si>
  <si>
    <t>Pol11</t>
  </si>
  <si>
    <t>Vyústka VNM 2 400 x 200 R1 TPM 015/01</t>
  </si>
  <si>
    <t>Pol12</t>
  </si>
  <si>
    <t>Vyústka VNM 1 400 x 200 R1 TPM 015/01</t>
  </si>
  <si>
    <t>Pol13</t>
  </si>
  <si>
    <t>Vyústka VNM 1 625x125 R1 TPM 015/01</t>
  </si>
  <si>
    <t>Pol14</t>
  </si>
  <si>
    <t>Vyústka VNM 1 560x280 R1 TPM 015/01</t>
  </si>
  <si>
    <t>Pol15</t>
  </si>
  <si>
    <t>Regulační klapka RKM 250x200 TPM 009/00 .01</t>
  </si>
  <si>
    <t>Pol16</t>
  </si>
  <si>
    <t xml:space="preserve">Regulační klapka RKM 315x250 TPM 009/00  .01</t>
  </si>
  <si>
    <t>Regulační klapka RKM 315x250 TPM 009/00 .01</t>
  </si>
  <si>
    <t>Pol17</t>
  </si>
  <si>
    <t xml:space="preserve">Regulační klapka RKM  250 x 315  TPM 009/00  .01</t>
  </si>
  <si>
    <t>Regulační klapka RKM 250 x 315 TPM 009/00 .01</t>
  </si>
  <si>
    <t>Pol18</t>
  </si>
  <si>
    <t xml:space="preserve">Regulační klapka RKM  400 x 315  TPM 009/00  .01</t>
  </si>
  <si>
    <t>Regulační klapka RKM 400 x 315 TPM 009/00 .01</t>
  </si>
  <si>
    <t>Pol19</t>
  </si>
  <si>
    <t xml:space="preserve">Tlumící vložka čtyřhranná FFDM  400 x 250   TPM 003/96</t>
  </si>
  <si>
    <t>Tlumící vložka čtyřhranná FFDM 400 x 250 TPM 003/96</t>
  </si>
  <si>
    <t>Pol20</t>
  </si>
  <si>
    <t>Potrubí čtyřhranné-rovné SK I s=0,5-0,8mm pozink plech</t>
  </si>
  <si>
    <t>Pol21</t>
  </si>
  <si>
    <t>Potrubí čtyřhr.-tvarovky SK I s=0,5-0,8mm pozink plech</t>
  </si>
  <si>
    <t>Pol22</t>
  </si>
  <si>
    <t>Tepelná izolace potrubí tl.40mm s obalem ALU fólií</t>
  </si>
  <si>
    <t>Pol23</t>
  </si>
  <si>
    <t>Montážní, těsnící a spojovací materiál</t>
  </si>
  <si>
    <t>TI 02 - Zdravotechnické instalace</t>
  </si>
  <si>
    <t xml:space="preserve">    11 - Přípravné a přidružené práce</t>
  </si>
  <si>
    <t xml:space="preserve">    13 - Hloubené vykopávky</t>
  </si>
  <si>
    <t xml:space="preserve">    15 - Roubení</t>
  </si>
  <si>
    <t xml:space="preserve">    16 - Přemístění výkopku</t>
  </si>
  <si>
    <t xml:space="preserve">    17 - Konstrukce ze zemin</t>
  </si>
  <si>
    <t xml:space="preserve">    87 - Potrubí z trub z plastických hmot, skleněných a čedičových</t>
  </si>
  <si>
    <t xml:space="preserve">    H27 - Vedení trubní dálková a přípojná</t>
  </si>
  <si>
    <t xml:space="preserve">    721 - Vnitřní kanalizace</t>
  </si>
  <si>
    <t xml:space="preserve">    722 - Vnitřní vodovod</t>
  </si>
  <si>
    <t xml:space="preserve">    725 - Zařizovací předměty</t>
  </si>
  <si>
    <t>OST - Ostatní</t>
  </si>
  <si>
    <t>Přípravné a přidružené práce</t>
  </si>
  <si>
    <t>112101103R00</t>
  </si>
  <si>
    <t>Vyčištění uliční vpusti</t>
  </si>
  <si>
    <t>Hloubené vykopávky</t>
  </si>
  <si>
    <t>132301202R00</t>
  </si>
  <si>
    <t>Hloubení rýh šířky do 200 cm v hor.4 do 1000 m3</t>
  </si>
  <si>
    <t>132301209R00</t>
  </si>
  <si>
    <t>Příplatek za lepivost - hloubení rýh 200cm v hor.4</t>
  </si>
  <si>
    <t>Roubení</t>
  </si>
  <si>
    <t>151101101R00</t>
  </si>
  <si>
    <t>Pažení a rozepření stěn rýh - příložné - hl. do 2m</t>
  </si>
  <si>
    <t>151101111R00</t>
  </si>
  <si>
    <t>Odstranění paženi stěn rýh - příložné - hl. do 2 m</t>
  </si>
  <si>
    <t>Přemístění výkopku</t>
  </si>
  <si>
    <t>161101101R00</t>
  </si>
  <si>
    <t>Svislé přemístění výkopku z hor.1-4 do 2,5 m</t>
  </si>
  <si>
    <t>162705327R00</t>
  </si>
  <si>
    <t>Poplatek za skládku zeminy</t>
  </si>
  <si>
    <t>162701105R00</t>
  </si>
  <si>
    <t>Vodorovné přemístění výkopku z hor.1-4 do 10000 m</t>
  </si>
  <si>
    <t>Konstrukce ze zemin</t>
  </si>
  <si>
    <t>174101101R00</t>
  </si>
  <si>
    <t>Zásyp jam, rýh, šachet se zhutněním</t>
  </si>
  <si>
    <t>175101101R00</t>
  </si>
  <si>
    <t>Obsyp potrubí bez prohození sypaniny</t>
  </si>
  <si>
    <t>Potrubí z trub z plastických hmot, skleněných a čedičových</t>
  </si>
  <si>
    <t>871353121RT2</t>
  </si>
  <si>
    <t>Montáž+dod. trub z tvrdého PVC, gumový kroužek, DN 110</t>
  </si>
  <si>
    <t>871373121RT2</t>
  </si>
  <si>
    <t>Montáž+dod. trub z tvrdého PVC, gumový kroužek, DN 150</t>
  </si>
  <si>
    <t>877353121RT8</t>
  </si>
  <si>
    <t>Montáž tvarovek odboč. z PVC gumový kroužek DN 150/110</t>
  </si>
  <si>
    <t>H27</t>
  </si>
  <si>
    <t>Vedení trubní dálková a přípojná</t>
  </si>
  <si>
    <t>998276101R00</t>
  </si>
  <si>
    <t>Přesun hmot, trubní vedení plastová, otevř. výkop</t>
  </si>
  <si>
    <t>Vnitřní kanalizace</t>
  </si>
  <si>
    <t>721110915R00</t>
  </si>
  <si>
    <t>Oprava - propojení dosavadního potrubí DN 75</t>
  </si>
  <si>
    <t>721173205RM1</t>
  </si>
  <si>
    <t>Potrubí z PVC připojovací D 50 x 1,8</t>
  </si>
  <si>
    <t>721194107R00</t>
  </si>
  <si>
    <t>Vyvedení odpadních výpustek D 50x1,8</t>
  </si>
  <si>
    <t>721290112R00</t>
  </si>
  <si>
    <t>Zkouška těsnosti kanalizace vodou</t>
  </si>
  <si>
    <t>722</t>
  </si>
  <si>
    <t>Vnitřní vodovod</t>
  </si>
  <si>
    <t>722174311R00</t>
  </si>
  <si>
    <t>Potrubí z PP-R 80 PN 20, DN 20</t>
  </si>
  <si>
    <t>722190401R00</t>
  </si>
  <si>
    <t>Vyvedení a upevnění výpustek DN 15</t>
  </si>
  <si>
    <t>722181921R00</t>
  </si>
  <si>
    <t>Izolace Mirelon tl.stěny 9mm-dod.+mtz</t>
  </si>
  <si>
    <t>722262151R</t>
  </si>
  <si>
    <t>Montáž vodoměru přírubového šroubového pro dálkový odečet- DN 50 horizontální</t>
  </si>
  <si>
    <t>396684004</t>
  </si>
  <si>
    <t>Poznámka k položce:_x000d_
Montáž včetně zapojení a zprovoznění komunikačního rozhraní._x000d_
Dodávka vodoměru je ve specifikaci</t>
  </si>
  <si>
    <t>722262227R</t>
  </si>
  <si>
    <t>Montáž vodoměru závitového pro dálkový odečet do 40°C DN 25</t>
  </si>
  <si>
    <t>-1585102397</t>
  </si>
  <si>
    <t>Poznámka k položce:_x000d_
Montáž včetně zapojení a zprovoznění komunikačního rozhraní._x000d_
Dodávka vodoměru je ve specifikaci.</t>
  </si>
  <si>
    <t>Zařizovací předměty</t>
  </si>
  <si>
    <t>725110811R00</t>
  </si>
  <si>
    <t>Demontáž umyvadla vč.přísl.(batrie,sifon, roh.ventily,vodoměr)</t>
  </si>
  <si>
    <t>725119110R00</t>
  </si>
  <si>
    <t>Demontáž sprch.kabiny komplet</t>
  </si>
  <si>
    <t>725941160R00</t>
  </si>
  <si>
    <t>Sprch.kabina kpl.-vanička,baterie,zástěna-dod.+mtz</t>
  </si>
  <si>
    <t>Poznámka k položce:_x000d_
Podrobná technická specifikace výrobku dle PD- část ZTI</t>
  </si>
  <si>
    <t>725530946R00</t>
  </si>
  <si>
    <t>Ohřívač TUV TO5in Dražice vč.baterie- dod.+mtz</t>
  </si>
  <si>
    <t>Ohřívač TUV TO5 vč.baterie- dod.+mtz</t>
  </si>
  <si>
    <t>725017110R00</t>
  </si>
  <si>
    <t>Umyvadlo na šrouby LUKAS 1451.0, 50 cm, bílé</t>
  </si>
  <si>
    <t>725017312R00</t>
  </si>
  <si>
    <t>Baterie stoj.umyvadl.páková chrom.-dod.+mtz</t>
  </si>
  <si>
    <t>725810405R00</t>
  </si>
  <si>
    <t>Ventil rohový s přípoj. trubičkou TE 67 G 1/2</t>
  </si>
  <si>
    <t>725810234R00</t>
  </si>
  <si>
    <t>Sifon umyvadl.nerez-dod.+mtz</t>
  </si>
  <si>
    <t>OST</t>
  </si>
  <si>
    <t>Ostatní</t>
  </si>
  <si>
    <t>583329990008</t>
  </si>
  <si>
    <t>Štěrkopísek drcený frakce 0-8 mm</t>
  </si>
  <si>
    <t>262144</t>
  </si>
  <si>
    <t>48402110</t>
  </si>
  <si>
    <t>Konus šachty- TBR-Q 625/600/90 dod.+mtz</t>
  </si>
  <si>
    <t>48402140</t>
  </si>
  <si>
    <t>Poklop litinový pro šachty 600mm dod+mtz</t>
  </si>
  <si>
    <t>48402070</t>
  </si>
  <si>
    <t>Skruž drenážní děrovaná dod.+mtz</t>
  </si>
  <si>
    <t>48402100</t>
  </si>
  <si>
    <t>Skruž šachtová TBS-Q 1000/1000/90 dod.+mtz</t>
  </si>
  <si>
    <t>48432500</t>
  </si>
  <si>
    <t>EP šachtový komplet 400/T1-400/160mm-dod.+mtz</t>
  </si>
  <si>
    <t>583309990001</t>
  </si>
  <si>
    <t>Štěrk f 16-32</t>
  </si>
  <si>
    <t>14362514</t>
  </si>
  <si>
    <t xml:space="preserve">Žlab ACO  + litin.rošt dod.+mtz</t>
  </si>
  <si>
    <t>Poznámka k položce:_x000d_
Podrobná technická specifikace výrobku dle PD- část ZTI_x000d_
Betonový žlab B125 s litinovou mříží</t>
  </si>
  <si>
    <t>48402090</t>
  </si>
  <si>
    <t>Výměna lapače dešť.svodu-HL600-dod.+.mtz</t>
  </si>
  <si>
    <t>48417160.A</t>
  </si>
  <si>
    <t xml:space="preserve">Čerpací box  dod.+mtz</t>
  </si>
  <si>
    <t>38821715R1</t>
  </si>
  <si>
    <t>vodoměr na studenou vodu PN16 DN 50 s dálkovým odečtem a s komunikačním rozhraním M-BUS</t>
  </si>
  <si>
    <t>-1444980462</t>
  </si>
  <si>
    <t xml:space="preserve">Poznámka k položce:_x000d_
Vodoměr v 1PP m.č.13  (např.MeiStream RF) DN50, který bude vybaven dálkovým odečtem s komunikačním rozhraním „M-BUS“</t>
  </si>
  <si>
    <t>38821715R2</t>
  </si>
  <si>
    <t>vodoměr na studenou vodu PN16 DN 25 s dálkovým odečtem a s komunikačním rozhraním M-BUS</t>
  </si>
  <si>
    <t>1157587174</t>
  </si>
  <si>
    <t xml:space="preserve">Poznámka k položce:_x000d_
Vodoměr v 1PP m.č.50  (např.MeiStream RF) DN25, který bude vybaven dálkovým odečtem s komunikačním rozhraním „M-BUS“</t>
  </si>
  <si>
    <t>SO 02 - Informační systém</t>
  </si>
  <si>
    <t xml:space="preserve">    766 - Interiéry</t>
  </si>
  <si>
    <t>Interiéry</t>
  </si>
  <si>
    <t>766416231R</t>
  </si>
  <si>
    <t>Orientační a informační systém</t>
  </si>
  <si>
    <t>919105590</t>
  </si>
  <si>
    <t>https://podminky.urs.cz/item/CS_URS_2022_01/766416231R</t>
  </si>
  <si>
    <t xml:space="preserve">Poznámka k položce:_x000d_
Orientační a informační systém bude řešen jako dodávka a montáž systému v rozsahu projektové dokumeatce včetně zpracování výrobní dokumentace a vzorkování a odsouhlasení jednotlivých prvků systému. _x000d_
_x000d_
Položky orientačního systému:_x000d_
•	označení budovy a jejího vchodu_x000d_
•	cedule k místnostem každého patra / -2.–5. patro_x000d_
•	číselné označení dveří_x000d_
•	rozcetníky u schodiště na každé patro_x000d_
•	označení pater na bočních schodištích_x000d_
•	orientační textové pásy pod stropem každého patra_x000d_
•	piktogramy_x000d_
_x000d_
_x000d_
Realizace:_x000d_
•	deinstalace stávajícího orientačního systému_x000d_
•	opravy a malování interiéru_x000d_
•	materiál na cedule a prvky orientačního systému_x000d_
•	UV tisk cedulí na vybranou pevnou podložku_x000d_
•	výroba exteriérového označení budovy_x000d_
•	výroba textových pásů pod stropem každého patra _x000d_
•	instalace cedulí a rozcestníků v budově_x000d_
•	instalace piktogramů_x000d_
</t>
  </si>
  <si>
    <t>TI 03 - Elektroinstalace- revize</t>
  </si>
  <si>
    <t>Soupis:</t>
  </si>
  <si>
    <t>01 - Silnoproudá elektrotechnika</t>
  </si>
  <si>
    <t xml:space="preserve"> </t>
  </si>
  <si>
    <t xml:space="preserve">    1 - Elektroinstalační práce</t>
  </si>
  <si>
    <t>M - Práce a dodávky M</t>
  </si>
  <si>
    <t xml:space="preserve">    21-M - Elektromontáže</t>
  </si>
  <si>
    <t>Elektroinstalační práce</t>
  </si>
  <si>
    <t>R0000001</t>
  </si>
  <si>
    <t>Demontáže</t>
  </si>
  <si>
    <t>412678307</t>
  </si>
  <si>
    <t>973021511</t>
  </si>
  <si>
    <t>Vysekání výklenků nebo kapes ve zdivu z kamene výklenků, pohledové plochy přes 0,25 m2</t>
  </si>
  <si>
    <t>CS ÚRS 2021 01</t>
  </si>
  <si>
    <t>-1375998740</t>
  </si>
  <si>
    <t>https://podminky.urs.cz/item/CS_URS_2021_01/973021511</t>
  </si>
  <si>
    <t>3*0,45 "Přepočtené koeficientem množství</t>
  </si>
  <si>
    <t>973032616</t>
  </si>
  <si>
    <t>Vysekání kapes ve zdivu z dutých cihel nebo tvárnic pro špalíky a krabice, velikosti do 100x100x50 mm</t>
  </si>
  <si>
    <t>272698535</t>
  </si>
  <si>
    <t>https://podminky.urs.cz/item/CS_URS_2021_01/973032616</t>
  </si>
  <si>
    <t>974041112</t>
  </si>
  <si>
    <t>Vysekání otvoru cihla průřezu do 40x50 mm</t>
  </si>
  <si>
    <t>-116348988</t>
  </si>
  <si>
    <t>https://podminky.urs.cz/item/CS_URS_2021_01/974041112</t>
  </si>
  <si>
    <t>974041113</t>
  </si>
  <si>
    <t>Vysekání otvoru cihla průřezu do 40x70 mm</t>
  </si>
  <si>
    <t>-1087144292</t>
  </si>
  <si>
    <t>https://podminky.urs.cz/item/CS_URS_2021_01/974041113</t>
  </si>
  <si>
    <t>977332211</t>
  </si>
  <si>
    <t>Frézování drážek pro vodiče ve stěnách z dutých cihel nebo tvárnic, rozměru do 30x30 mm</t>
  </si>
  <si>
    <t>-368890397</t>
  </si>
  <si>
    <t>https://podminky.urs.cz/item/CS_URS_2021_01/977332211</t>
  </si>
  <si>
    <t>741110001</t>
  </si>
  <si>
    <t>Montáž trubek elektroinstalačních s nasunutím nebo našroubováním do krabic plastových tuhých, uložených pevně, vnější Ø přes 16 do 23 mm</t>
  </si>
  <si>
    <t>-1791842536</t>
  </si>
  <si>
    <t>https://podminky.urs.cz/item/CS_URS_2021_02/741110001</t>
  </si>
  <si>
    <t>34571092</t>
  </si>
  <si>
    <t>trubka elektroinstalační tuhá z PVC D 17,4/20 mm, délka 3m</t>
  </si>
  <si>
    <t>977865356</t>
  </si>
  <si>
    <t>20*1,05 "Přepočtené koeficientem množství</t>
  </si>
  <si>
    <t>741110512</t>
  </si>
  <si>
    <t>Montáž lišt a kanálků elektroinstalačních se spojkami, ohyby a rohy a s nasunutím do krabic vkládacích s víčkem, šířky do přes 60 do 120 mm</t>
  </si>
  <si>
    <t>-269507842</t>
  </si>
  <si>
    <t>https://podminky.urs.cz/item/CS_URS_2021_02/741110512</t>
  </si>
  <si>
    <t>34571217</t>
  </si>
  <si>
    <t>kanál elektroinstalační hranatý PVC 120x40mm</t>
  </si>
  <si>
    <t>1207751772</t>
  </si>
  <si>
    <t>741112001</t>
  </si>
  <si>
    <t>Montáž krabic elektroinstalačních bez napojení na trubky a lišty, demontáže a montáže víčka a přístroje protahovacích nebo odbočných zapuštěných plastových kruhových</t>
  </si>
  <si>
    <t>-829937182</t>
  </si>
  <si>
    <t>https://podminky.urs.cz/item/CS_URS_2021_01/741112001</t>
  </si>
  <si>
    <t>34571450</t>
  </si>
  <si>
    <t>krabice pod omítku PVC přístrojová kruhová D 70mm</t>
  </si>
  <si>
    <t>1790257181</t>
  </si>
  <si>
    <t>34562694</t>
  </si>
  <si>
    <t>svorkovnice krabicová bezšroubová jednopólová pro 3 vodiče 0,5-2,5mm2, 400V 24A</t>
  </si>
  <si>
    <t>1598867071</t>
  </si>
  <si>
    <t>34562695</t>
  </si>
  <si>
    <t>svorkovnice krabicová bezšroubová jednopólová pro 4 vodiče 0,5-2,5mm2, 400V 24A</t>
  </si>
  <si>
    <t>615894610</t>
  </si>
  <si>
    <t>34562696</t>
  </si>
  <si>
    <t>svorkovnice krabicová bezšroubová jednopólová pro 5 vodičů 0,5-2,5mm2, 400V 24A</t>
  </si>
  <si>
    <t>1535763102</t>
  </si>
  <si>
    <t>741310021</t>
  </si>
  <si>
    <t>Montáž spínačů jedno nebo dvoupólových nástěnných se zapojením vodičů, pro prostředí normální přepínačů, řazení 5-sériových</t>
  </si>
  <si>
    <t>-543515667</t>
  </si>
  <si>
    <t>https://podminky.urs.cz/item/CS_URS_2021_02/741310021</t>
  </si>
  <si>
    <t>ABB.3559A05345</t>
  </si>
  <si>
    <t>Přístroj přepínače sériového, řazení 5</t>
  </si>
  <si>
    <t>2080614202</t>
  </si>
  <si>
    <t>741313004</t>
  </si>
  <si>
    <t>Montáž zásuvek domovních se zapojením vodičů bezšroubové připojení polozapuštěných nebo zapuštěných 10/16 A, provedení 2x (2P + PE) dvojnásobná šikmá</t>
  </si>
  <si>
    <t>1286663495</t>
  </si>
  <si>
    <t>https://podminky.urs.cz/item/CS_URS_2021_02/741313004</t>
  </si>
  <si>
    <t>ABB.5513AC02357B</t>
  </si>
  <si>
    <t>Zásuvka dvojnásobná s ochr. kolíky, s clonkami, s natočenou dutinou</t>
  </si>
  <si>
    <t>1631262653</t>
  </si>
  <si>
    <t>741313121</t>
  </si>
  <si>
    <t>Montáž zásuvek průmyslových se zapojením vodičů spojovacích, provedení IP 67 3P+N+PE 16 A</t>
  </si>
  <si>
    <t>704273347</t>
  </si>
  <si>
    <t>https://podminky.urs.cz/item/CS_URS_2021_02/741313121</t>
  </si>
  <si>
    <t>35811308</t>
  </si>
  <si>
    <t>zásuvka spojovací 16A - 5pól, řazení 3P+N+PE IP67, šroubové svorky</t>
  </si>
  <si>
    <t>-1421607617</t>
  </si>
  <si>
    <t>741313122</t>
  </si>
  <si>
    <t>Montáž zásuvek průmyslových se zapojením vodičů spojovacích, provedení IP 67 3P+N+PE 32 A</t>
  </si>
  <si>
    <t>1521356144</t>
  </si>
  <si>
    <t>https://podminky.urs.cz/item/CS_URS_2021_02/741313122</t>
  </si>
  <si>
    <t>35811311</t>
  </si>
  <si>
    <t>zásuvka spojovací 32A - 5pól, řazení 3P+N+PE IP67, šroubové svorky</t>
  </si>
  <si>
    <t>1120729041</t>
  </si>
  <si>
    <t>741320161</t>
  </si>
  <si>
    <t>Montáž jističů se zapojením vodičů třípólových nn do 25 A bez krytu</t>
  </si>
  <si>
    <t>-1022688246</t>
  </si>
  <si>
    <t>https://podminky.urs.cz/item/CS_URS_2021_02/741320161</t>
  </si>
  <si>
    <t>35822401</t>
  </si>
  <si>
    <t>jistič 3pólový-charakteristika C 16A</t>
  </si>
  <si>
    <t>1008271996</t>
  </si>
  <si>
    <t>741320171</t>
  </si>
  <si>
    <t>Montáž jističů se zapojením vodičů třípólových nn do 63 A bez krytu</t>
  </si>
  <si>
    <t>-1444608165</t>
  </si>
  <si>
    <t>https://podminky.urs.cz/item/CS_URS_2021_02/741320171</t>
  </si>
  <si>
    <t>1183590</t>
  </si>
  <si>
    <t>jistič 3pólový-charakteristika C 63A, zkratový proud 10kA</t>
  </si>
  <si>
    <t>132581751</t>
  </si>
  <si>
    <t>741321043</t>
  </si>
  <si>
    <t>Montáž proudových chráničů se zapojením vodičů čtyřpólových nn do 63 A ve skříni</t>
  </si>
  <si>
    <t>-1254068593</t>
  </si>
  <si>
    <t>https://podminky.urs.cz/item/CS_URS_2021_01/741321043</t>
  </si>
  <si>
    <t>1187881</t>
  </si>
  <si>
    <t>Chránič proudový 4pólový 40A pracovního proudu 0,03A, zkratový proud 10kA, charakteristika C</t>
  </si>
  <si>
    <t>1855760159</t>
  </si>
  <si>
    <t>741372022</t>
  </si>
  <si>
    <t>Montáž svítidel s integrovaným zdrojem LED se zapojením vodičů interiérových přisazených nástěnných hranatých nebo kruhových, plochy přes 0,09 do 0,36 m2</t>
  </si>
  <si>
    <t>CS ÚRS 2023 01</t>
  </si>
  <si>
    <t>-839464020</t>
  </si>
  <si>
    <t>https://podminky.urs.cz/item/CS_URS_2023_01/741372022</t>
  </si>
  <si>
    <t>348R250001</t>
  </si>
  <si>
    <t xml:space="preserve">svítidlo  LED přisazené 35W, 4020lm, Ra85, 4000K, mikropyramidová optika, L90/B10, 50000hod </t>
  </si>
  <si>
    <t>1307569668</t>
  </si>
  <si>
    <t>Práce a dodávky M</t>
  </si>
  <si>
    <t>21-M</t>
  </si>
  <si>
    <t>Elektromontáže</t>
  </si>
  <si>
    <t>210020811</t>
  </si>
  <si>
    <t>Montáž a zhotovení ohnivzdorných konstrukcí pro elektrozařízení ucpávek v kabelovém kanálu průchozím včetně dveří</t>
  </si>
  <si>
    <t>-1845387123</t>
  </si>
  <si>
    <t>https://podminky.urs.cz/item/CS_URS_2021_02/210020811</t>
  </si>
  <si>
    <t>1000118361</t>
  </si>
  <si>
    <t>Protipožární kabelová ucpávka</t>
  </si>
  <si>
    <t>256</t>
  </si>
  <si>
    <t>1818229740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</si>
  <si>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</si>
  <si>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</si>
  <si>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-127911664</t>
  </si>
  <si>
    <t>https://podminky.urs.cz/item/CS_URS_2021_01/210280002</t>
  </si>
  <si>
    <t>210813011</t>
  </si>
  <si>
    <t>Montáž izolovaných kabelů měděných do 1 kV bez ukončení plných nebo laněných kulatých (např. CYKY, CHKE-R) uložených pevně počtu a průřezu žil 3x1,5 až 6 mm2</t>
  </si>
  <si>
    <t>-1474692125</t>
  </si>
  <si>
    <t>https://podminky.urs.cz/item/CS_URS_2021_02/210813011</t>
  </si>
  <si>
    <t>34111030</t>
  </si>
  <si>
    <t>kabel instalační jádro Cu plné izolace PVC plášť PVC 450/750V (CYKY) 3x1,5mm2</t>
  </si>
  <si>
    <t>-810883283</t>
  </si>
  <si>
    <t>200*1,15 "Přepočtené koeficientem množství</t>
  </si>
  <si>
    <t>-1485102717</t>
  </si>
  <si>
    <t>34111124</t>
  </si>
  <si>
    <t>kabel silový oheň retardující bezhalogenový bez funkční schopnosti při požáru třída reakce na oheň B2cas1d1a1 jádro Cu 0,6/1kV (1-CXKH-R B2) 3x2,5mm2</t>
  </si>
  <si>
    <t>369947470</t>
  </si>
  <si>
    <t>1050*1,15 "Přepočtené koeficientem množství</t>
  </si>
  <si>
    <t>210813037</t>
  </si>
  <si>
    <t>Montáž izolovaných kabelů měděných do 1 kV bez ukončení plných nebo laněných kulatých (např. CYKY, CHKE-R) uložených pevně počtu a průřezu žil 4x25 až 35 mm2</t>
  </si>
  <si>
    <t>50247664</t>
  </si>
  <si>
    <t>https://podminky.urs.cz/item/CS_URS_2021_02/210813037</t>
  </si>
  <si>
    <t>34111170</t>
  </si>
  <si>
    <t>kabel silový oheň retardující bezhalogenový bez funkční schopnosti při požáru třída reakce na oheň B2cas1d1a1 jádro Cu 0,6/1kV (1-CXKH-R B2) 5x25mm2</t>
  </si>
  <si>
    <t>676891321</t>
  </si>
  <si>
    <t>70*1,15 "Přepočtené koeficientem množství</t>
  </si>
  <si>
    <t>210813061</t>
  </si>
  <si>
    <t>Montáž izolovaných kabelů měděných do 1 kV bez ukončení plných nebo laněných kulatých (např. CYKY, CHKE-R) uložených pevně počtu a průřezu žil 5x1,5 až 2,5 mm2</t>
  </si>
  <si>
    <t>1274196517</t>
  </si>
  <si>
    <t>https://podminky.urs.cz/item/CS_URS_2021_02/210813061</t>
  </si>
  <si>
    <t>34111163</t>
  </si>
  <si>
    <t>kabel silový oheň retardující bezhalogenový bez funkční schopnosti při požáru třída reakce na oheň B2cas1d1a1 jádro Cu 0,6/1kV (1-CXKH-R B2) 5x2,5mm2</t>
  </si>
  <si>
    <t>2033273424</t>
  </si>
  <si>
    <t>500*1,15 "Přepočtené koeficientem množství</t>
  </si>
  <si>
    <t>210813063</t>
  </si>
  <si>
    <t>Montáž izolovaných kabelů měděných do 1 kV bez ukončení plných nebo laněných kulatých (např. CYKY, CHKE-R) uložených pevně počtu a průřezu žil 5x4 až 6 mm2</t>
  </si>
  <si>
    <t>867615215</t>
  </si>
  <si>
    <t>https://podminky.urs.cz/item/CS_URS_2021_02/210813063</t>
  </si>
  <si>
    <t>34111098</t>
  </si>
  <si>
    <t>kabel instalační jádro Cu plné izolace PVC plášť PVC 450/750V (CYKY) 5x4mm2</t>
  </si>
  <si>
    <t>1217964215</t>
  </si>
  <si>
    <t>20*1,15 "Přepočtené koeficientem množství</t>
  </si>
  <si>
    <t>043002000</t>
  </si>
  <si>
    <t>Zkoušební provoz a ostatní měření</t>
  </si>
  <si>
    <t>-1720996674</t>
  </si>
  <si>
    <t>https://podminky.urs.cz/item/CS_URS_2021_01/043002000</t>
  </si>
  <si>
    <t>045002000</t>
  </si>
  <si>
    <t>Kompletační a koordinační činnost</t>
  </si>
  <si>
    <t>80285521</t>
  </si>
  <si>
    <t>https://podminky.urs.cz/item/CS_URS_2021_01/045002000</t>
  </si>
  <si>
    <t>065002000</t>
  </si>
  <si>
    <t>Mimostaveništní doprava materiálů</t>
  </si>
  <si>
    <t>…</t>
  </si>
  <si>
    <t>-816499526</t>
  </si>
  <si>
    <t>https://podminky.urs.cz/item/CS_URS_2021_01/065002000</t>
  </si>
  <si>
    <t>090001000</t>
  </si>
  <si>
    <t>1829563398</t>
  </si>
  <si>
    <t>https://podminky.urs.cz/item/CS_URS_2021_01/090001000</t>
  </si>
  <si>
    <t>02 - Rozvaděč R-2.PP</t>
  </si>
  <si>
    <t>741136321</t>
  </si>
  <si>
    <t>Napojení souboru žil do skříně průřezu jedné žíly do 16 mm2</t>
  </si>
  <si>
    <t>3295023</t>
  </si>
  <si>
    <t>https://podminky.urs.cz/item/CS_URS_2021_01/741136321</t>
  </si>
  <si>
    <t>1000156833</t>
  </si>
  <si>
    <t>Hřebenová přípojnice 3P, 16mm2/12mod. k propojení 4</t>
  </si>
  <si>
    <t>1133603063</t>
  </si>
  <si>
    <t>741210002</t>
  </si>
  <si>
    <t>Montáž rozvodnic oceloplechových nebo plastových bez zapojení vodičů běžných, hmotnosti do 50 kg</t>
  </si>
  <si>
    <t>-2072411439</t>
  </si>
  <si>
    <t>https://podminky.urs.cz/item/CS_URS_2021_01/741210002</t>
  </si>
  <si>
    <t>1040011946</t>
  </si>
  <si>
    <t>Rozvodnice zapuštěná 144M s dveřmi</t>
  </si>
  <si>
    <t>-8485307</t>
  </si>
  <si>
    <t>741320165</t>
  </si>
  <si>
    <t>Montáž jističů se zapojením vodičů třípólových nn do 25 A ve skříni</t>
  </si>
  <si>
    <t>-804469749</t>
  </si>
  <si>
    <t>https://podminky.urs.cz/item/CS_URS_2021_01/741320165</t>
  </si>
  <si>
    <t>1183596</t>
  </si>
  <si>
    <t>jistič 3pólový-charakteristika C 16A, zkratový proud 10kA</t>
  </si>
  <si>
    <t>291832807</t>
  </si>
  <si>
    <t>-1047559755</t>
  </si>
  <si>
    <t>1000140602</t>
  </si>
  <si>
    <t>OEZ:41026 Pojistkový odpínač OPVP14-3 RP 7,38kč/ks</t>
  </si>
  <si>
    <t>-732101782</t>
  </si>
  <si>
    <t>1030085386</t>
  </si>
  <si>
    <t xml:space="preserve"> Pojistka válcová 63A</t>
  </si>
  <si>
    <t>-1490237019</t>
  </si>
  <si>
    <t>741320201</t>
  </si>
  <si>
    <t>Montáž jističů se zapojením vodičů čtyřpólových nn deionových vestavných do 100 A</t>
  </si>
  <si>
    <t>-84684230</t>
  </si>
  <si>
    <t>https://podminky.urs.cz/item/CS_URS_2021_01/741320201</t>
  </si>
  <si>
    <t>1249839</t>
  </si>
  <si>
    <t>Hlavní vypínač do rozvaděče na DIN lištu 3pólový 63A</t>
  </si>
  <si>
    <t>3246448</t>
  </si>
  <si>
    <t>741321001</t>
  </si>
  <si>
    <t>Montáž proudových chráničů se zapojením vodičů dvoupólových nn do 25 A bez krytu</t>
  </si>
  <si>
    <t>-1227647098</t>
  </si>
  <si>
    <t>https://podminky.urs.cz/item/CS_URS_2021_02/741321001</t>
  </si>
  <si>
    <t>1187843</t>
  </si>
  <si>
    <t>Kombinovaný chránič proudový 16A pracovního proudu 0,03A, zkratový proud 10kA, charakteristika C</t>
  </si>
  <si>
    <t>523787042</t>
  </si>
  <si>
    <t>-836949268</t>
  </si>
  <si>
    <t>522107581</t>
  </si>
  <si>
    <t>741322061</t>
  </si>
  <si>
    <t>Montáž přepěťových ochran nn se zapojením vodičů svodiče přepětí – typ 2 třípólových jednodílných</t>
  </si>
  <si>
    <t>1137859217</t>
  </si>
  <si>
    <t>https://podminky.urs.cz/item/CS_URS_2021_01/741322061</t>
  </si>
  <si>
    <t>1146902</t>
  </si>
  <si>
    <t>Svodič přepětí 3pólový 350V\20kA, typ 2</t>
  </si>
  <si>
    <t>618466746</t>
  </si>
  <si>
    <t>R000000001</t>
  </si>
  <si>
    <t>Podružný materiál</t>
  </si>
  <si>
    <t>1375059430</t>
  </si>
  <si>
    <t>R0000002</t>
  </si>
  <si>
    <t>Revize rozvaděče</t>
  </si>
  <si>
    <t>-1258916420</t>
  </si>
  <si>
    <t>03 - Slaboproudá elektroinstalace</t>
  </si>
  <si>
    <t xml:space="preserve">    742 - Elektroinstalace - slaboproud</t>
  </si>
  <si>
    <t>156531635</t>
  </si>
  <si>
    <t>-530086055</t>
  </si>
  <si>
    <t>741110041</t>
  </si>
  <si>
    <t>Montáž trubek elektroinstalačních s nasunutím nebo našroubováním do krabic plastových ohebných, uložených pevně, vnější Ø přes 11 do 23 mm</t>
  </si>
  <si>
    <t>-915498610</t>
  </si>
  <si>
    <t>https://podminky.urs.cz/item/CS_URS_2021_02/741110041</t>
  </si>
  <si>
    <t>34571152</t>
  </si>
  <si>
    <t>trubka elektroinstalační ohebná z PH, D 16/21,2mm</t>
  </si>
  <si>
    <t>1094555302</t>
  </si>
  <si>
    <t>40*1,05 "Přepočtené koeficientem množství</t>
  </si>
  <si>
    <t>741110511</t>
  </si>
  <si>
    <t>Montáž lišt a kanálků elektroinstalačních se spojkami, ohyby a rohy a s nasunutím do krabic vkládacích s víčkem, šířky do 60 mm</t>
  </si>
  <si>
    <t>-181952042</t>
  </si>
  <si>
    <t>https://podminky.urs.cz/item/CS_URS_2021_02/741110511</t>
  </si>
  <si>
    <t>34571008</t>
  </si>
  <si>
    <t>lišta elektroinstalační hranatá PVC 40x40mm</t>
  </si>
  <si>
    <t>-1300698468</t>
  </si>
  <si>
    <t>15*1,05 "Přepočtené koeficientem množství</t>
  </si>
  <si>
    <t>741110555</t>
  </si>
  <si>
    <t>Montáž lišt a kanálků elektroinstalačních se spojkami, ohyby a rohy a s nasunutím do krabic doplňkové prvky protipožární utěsnění, šířky do 180 mm</t>
  </si>
  <si>
    <t>1669261990</t>
  </si>
  <si>
    <t>https://podminky.urs.cz/item/CS_URS_2021_02/741110555</t>
  </si>
  <si>
    <t>23170003</t>
  </si>
  <si>
    <t>pěna montážní PUR protipožární jednosložková</t>
  </si>
  <si>
    <t>-237982352</t>
  </si>
  <si>
    <t>2*1,188 "Přepočtené koeficientem množství</t>
  </si>
  <si>
    <t>1221079486</t>
  </si>
  <si>
    <t>https://podminky.urs.cz/item/CS_URS_2021_02/741112001</t>
  </si>
  <si>
    <t>34571457</t>
  </si>
  <si>
    <t>krabice pod omítku PVC odbočná kruhová D 70mm s víčkem</t>
  </si>
  <si>
    <t>-8068406</t>
  </si>
  <si>
    <t>741132301</t>
  </si>
  <si>
    <t>Ukončení kabelů nebo vodičů koncovkou nebo s vývodkou ucpávkovou do 8 žil s jednoduchým nástavcem průměru 12 mm</t>
  </si>
  <si>
    <t>-1281503674</t>
  </si>
  <si>
    <t>https://podminky.urs.cz/item/CS_URS_2021_02/741132301</t>
  </si>
  <si>
    <t>ADI.0051327.URS</t>
  </si>
  <si>
    <t>Nestíněný konektor RJ45 CAT6 UTP 8p8c pro drát, kulatý kabel, s vložkou</t>
  </si>
  <si>
    <t>-2007225818</t>
  </si>
  <si>
    <t>742121001</t>
  </si>
  <si>
    <t>Montáž kabelů sdělovacích pro vnitřní rozvody počtu žil do 15</t>
  </si>
  <si>
    <t>1414263334</t>
  </si>
  <si>
    <t>https://podminky.urs.cz/item/CS_URS_2021_01/742121001</t>
  </si>
  <si>
    <t>34121268</t>
  </si>
  <si>
    <t>kabel datový bezhalogenový třída reakce na oheň B2cas1d1a1 jádro Cu plné (U/UTP) kat. 6</t>
  </si>
  <si>
    <t>-426731935</t>
  </si>
  <si>
    <t>Poznámka k položce:_x000d_
U/UTP</t>
  </si>
  <si>
    <t>742190002</t>
  </si>
  <si>
    <t>Ostatní práce pro trasy značení trasy vedení</t>
  </si>
  <si>
    <t>-1678331681</t>
  </si>
  <si>
    <t>https://podminky.urs.cz/item/CS_URS_2021_01/742190002</t>
  </si>
  <si>
    <t>742</t>
  </si>
  <si>
    <t>Elektroinstalace - slaboproud</t>
  </si>
  <si>
    <t>742110102</t>
  </si>
  <si>
    <t>Montáž kabelového žlabu drátěného 150/100 mm</t>
  </si>
  <si>
    <t>-503812949</t>
  </si>
  <si>
    <t>https://podminky.urs.cz/item/CS_URS_2021_02/742110102</t>
  </si>
  <si>
    <t>10.855.146</t>
  </si>
  <si>
    <t>Žlab drátěný 100/100 M2 ŽZ</t>
  </si>
  <si>
    <t>1598482574</t>
  </si>
  <si>
    <t>10.651.223</t>
  </si>
  <si>
    <t>Rychlospojka drátěných žlabů 70+</t>
  </si>
  <si>
    <t>2095244982</t>
  </si>
  <si>
    <t>10.651.405</t>
  </si>
  <si>
    <t>Ohebná spojka drátěných žlabů PG</t>
  </si>
  <si>
    <t>2095158115</t>
  </si>
  <si>
    <t>10.651.443</t>
  </si>
  <si>
    <t>Stěnový držák pro dr. žlab SS</t>
  </si>
  <si>
    <t>2106459266</t>
  </si>
  <si>
    <t>10.651.320</t>
  </si>
  <si>
    <t>Středový držák dr. žlabů EZ</t>
  </si>
  <si>
    <t>-1158751966</t>
  </si>
  <si>
    <t>742330042</t>
  </si>
  <si>
    <t>Montáž strukturované kabeláže zásuvek datových pod omítku, do nábytku, do parapetního žlabu nebo podlahové krabice dvouzásuvky</t>
  </si>
  <si>
    <t>733335915</t>
  </si>
  <si>
    <t>https://podminky.urs.cz/item/CS_URS_2021_02/742330042</t>
  </si>
  <si>
    <t>ABB.RJ45C6U</t>
  </si>
  <si>
    <t>Přístroj zásuvky datové Modular Jack 2xRJ 45-8 Cat. 6</t>
  </si>
  <si>
    <t>1467154716</t>
  </si>
  <si>
    <t>742330101</t>
  </si>
  <si>
    <t>Montáž strukturované kabeláže měření segmentu metalického s vyhotovením protokolu</t>
  </si>
  <si>
    <t>-1038944330</t>
  </si>
  <si>
    <t>https://podminky.urs.cz/item/CS_URS_2021_01/742330101</t>
  </si>
  <si>
    <t>742340002</t>
  </si>
  <si>
    <t>Montáž WiFi - nástěnné</t>
  </si>
  <si>
    <t>-1058602067</t>
  </si>
  <si>
    <t>https://podminky.urs.cz/item/CS_URS_2021_02/742340002</t>
  </si>
  <si>
    <t>001R</t>
  </si>
  <si>
    <t>WiFi vnitřní: Přístupový bod bezdrátové sítě_x000d_
Rádio:2,4GHz i 5GHz_x000d_
Podpora standardů: 802.11 minimálně:a/ac/b/g/n_x000d_
Technologie: MIMO 3x3 (obě rádia)_x000d_
PoE: Podpora PoE 802.3af či PoE 802.3at_x000d_
RJ45 porty: 1Gbit připojení, další 1Gbit průchozí_x000d_
Antény: vnitř</t>
  </si>
  <si>
    <t>-1694665437</t>
  </si>
  <si>
    <t>WiFi vnitřní: Přístupový bod bezdrátové sítě
Rádio:2,4GHz i 5GHz
Podpora standardů: 802.11 minimálně:a/ac/b/g/n
Technologie: MIMO 3x3 (obě rádia)
PoE: Podpora PoE 802.3af či PoE 802.3at
RJ45 porty: 1Gbit připojení, další 1Gbit průchozí
Antény: vnitřní
Kompatibilita: Plná se stávajícím WiFi kontrolérem zadavatele: UniFi Controller
Záruka. min.2roky</t>
  </si>
  <si>
    <t>597882106</t>
  </si>
  <si>
    <t>736945473</t>
  </si>
  <si>
    <t>-1097727508</t>
  </si>
  <si>
    <t>1089142217</t>
  </si>
  <si>
    <t>04 - Přenos dat z měřičů tepla a vodoměru na dispečink UJEP</t>
  </si>
  <si>
    <t xml:space="preserve">    732 - Ústřední vytápění - strojovny</t>
  </si>
  <si>
    <t>732</t>
  </si>
  <si>
    <t>Ústřední vytápění - strojovny</t>
  </si>
  <si>
    <t>732493810R1</t>
  </si>
  <si>
    <t>Demontáž a montáž zařízení strojoven- ultrazvukový měřič tepla UT DN 65</t>
  </si>
  <si>
    <t>-918275848</t>
  </si>
  <si>
    <t>Poznámka k položce:_x000d_
Jedná se o výměnu stávajícího kalorimetru za nový, typu (např.ve standardu Landis+Gyr, 2WR5. ULTRAHEAT)._x000d_
_x000d_
Přesnost měření ČSN EN 1434 třída 2_x000d_
Qi - minimální průtok (m3/hod) = 0,25	_x000d_
Qp - trvalý průtok (m3/hod) = 25_x000d_
Qs - maximální průtok (m3/hod) = 50_x000d_
_x000d_
Počítadlo:_x000d_
Teplota skladování - 20 do 60 °C_x000d_
Okolní teplota + 5 do 55 °C_x000d_
Okolní vlhkost &lt; 93 %_x000d_
Druh ochrany IP 54 podle EN 60529_x000d_
Ochranná třída síť 230V II podle EN 61558_x000d_
 síť AC 24 V III podle EN 61558_x000d_
Práh citlivosti ∆T 0,2 K_x000d_
Teplotní rozdíl ∆T = 3 K až 150 K_x000d_
Rozsah použití 2...180°C_x000d_
_x000d_
Teplotní čidla:_x000d_
Typ Pt 500 nebo Pt 100_x000d_
 podle EN 60751_x000d_
Rozsah použití 0...150°C délka ≤ 45 mm_x000d_
 0...180°C délka &gt; 45 mm_x000d_
Všechny hydraulické části_x000d_
_x000d_
Metrologická třída 1 : 100_x000d_
Teplotní rozsah 10 až 130 ° C_x000d_
Maximální teplota 150 ° C po 2000 h_x000d_
Maximální přetížení 2, 8 x Qp_x000d_
Jmenovitý tlak PN 25</t>
  </si>
  <si>
    <t>732493810R2</t>
  </si>
  <si>
    <t>Demontáž a montáž zařízení strojoven- ultrazvukový měřič TUV</t>
  </si>
  <si>
    <t>1528929091</t>
  </si>
  <si>
    <t>Poznámka k položce:_x000d_
Jedná se o výměnu stávajícího kalorimetru za nový, typu (např.ve standardu Landis+Gyr, 2WR5. ULTRAHEAT)._x000d_
_x000d_
Přesnost měření ČSN EN 1434 třída 2_x000d_
Qi - minimální průtok (m3/hod) = 0,015	_x000d_
Qp - trvalý průtok (m3/hod) = 1,5_x000d_
Qs - maximální průtok (m3/hod) = 3_x000d_
_x000d_
_x000d_
Počítadlo:_x000d_
Teplota skladování - 20 do 60 °C_x000d_
Okolní teplota + 5 do 55 °C_x000d_
Okolní vlhkost &lt; 93 %_x000d_
Druh ochrany IP 54 podle EN 60529_x000d_
Ochranná třída síť 230V II podle EN 61558_x000d_
 síť AC 24 V III podle EN 61558_x000d_
Práh citlivosti ∆T 0,2 K_x000d_
Teplotní rozdíl ∆T = 3 K až 150 K_x000d_
Rozsah použití 2...180°C_x000d_
_x000d_
Teplotní čidla:_x000d_
Typ Pt 500 nebo Pt 100_x000d_
 podle EN 60751_x000d_
Rozsah použití 0...150°C délka ≤ 45 mm_x000d_
 0...180°C délka &gt; 45 mm_x000d_
Všechny hydraulické části_x000d_
_x000d_
Metrologická třída 1 : 100_x000d_
Teplotní rozsah 10 až 130 ° C_x000d_
Maximální teplota 150 ° C po 2000 h_x000d_
Maximální přetížení 2, 8 x Qp_x000d_
Jmenovitý tlak PN 16</t>
  </si>
  <si>
    <t>1183652</t>
  </si>
  <si>
    <t>jistič 1pólový-charakteristika B 10A, zkratový proud 10kA</t>
  </si>
  <si>
    <t>-2050465564</t>
  </si>
  <si>
    <t>741110101</t>
  </si>
  <si>
    <t>Montáž trubek pancéřových elektroinstalačních s nasunutím nebo našroubováním do krabic plastových tuhých, uložených pevně, Ø přes 16 do 23 mm</t>
  </si>
  <si>
    <t>-663164558</t>
  </si>
  <si>
    <t>https://podminky.urs.cz/item/CS_URS_2021_02/741110101</t>
  </si>
  <si>
    <t>632185450</t>
  </si>
  <si>
    <t>30*1,05 "Přepočtené koeficientem množství</t>
  </si>
  <si>
    <t>741110231</t>
  </si>
  <si>
    <t>Montáž trubek pancéřových elektroinstalačních s nasunutím nebo našroubováním do krabic kovových ohebných, uložených pevně, Ø přes 13,5 do 16 mm</t>
  </si>
  <si>
    <t>-196333095</t>
  </si>
  <si>
    <t>https://podminky.urs.cz/item/CS_URS_2021_02/741110231</t>
  </si>
  <si>
    <t>1144240</t>
  </si>
  <si>
    <t>TRUBKA 50M MONOFLEX SV.SEDA 1416E K50D</t>
  </si>
  <si>
    <t>-1225918537</t>
  </si>
  <si>
    <t>741122102</t>
  </si>
  <si>
    <t>Montáž kabelů měděných bez ukončení uložených v trubkách zatažených plných plochých (např. CYKYLo), počtu a průřezu žil 3x1,5 až 2,5 mm2</t>
  </si>
  <si>
    <t>1986327793</t>
  </si>
  <si>
    <t>https://podminky.urs.cz/item/CS_URS_2021_02/741122102</t>
  </si>
  <si>
    <t>-1301471892</t>
  </si>
  <si>
    <t>60*1,15 "Přepočtené koeficientem množství</t>
  </si>
  <si>
    <t>Ukončení kabelů nebo vodičů koncovkou nebo s vývodkou ucpávkovou do 4 žil s jednoduchým nástavcem průměru 12 mm</t>
  </si>
  <si>
    <t>-106284574</t>
  </si>
  <si>
    <t>741320105</t>
  </si>
  <si>
    <t>Montáž jističů se zapojením vodičů jednopólových nn do 25 A ve skříni</t>
  </si>
  <si>
    <t>1857381438</t>
  </si>
  <si>
    <t>https://podminky.urs.cz/item/CS_URS_2021_01/741320105</t>
  </si>
  <si>
    <t>741331033R</t>
  </si>
  <si>
    <t>Montáž elektroměru vysílacího bez zapojení vodičů</t>
  </si>
  <si>
    <t>-1102410680</t>
  </si>
  <si>
    <t>Montáž měřicích přístrojů včetně zapojení vodičů elektroměru vysílacího</t>
  </si>
  <si>
    <t>35889007R</t>
  </si>
  <si>
    <t xml:space="preserve">Dodávka a montáž = elektroměr třífázový </t>
  </si>
  <si>
    <t>-1976188967</t>
  </si>
  <si>
    <t>Dodávka a montáž = elektroměr třífázový- v podrobnostech podle doplňující poznámky</t>
  </si>
  <si>
    <t xml:space="preserve">Poznámka k položce:_x000d_
Jedná se o dodávku a montáž :_x000d_
_x000d_
1*výměna třífázového elektroměru 3x230V, x/5A za třífázový elektroměr 3x230V, x/5A M-BUS._x000d_
_x000d_
50m kabel JYstTY 2x2x0,5mm2 vč.montáže _x000d_
_x000d_
70ks svorky pro uchycení kabelu vč.montáže_x000d_
_x000d_
1xSW práce s připojením elektroměru do stávajícího PLC AMIT vč.vygenerování hodnoty kWh na dispečink PROMOTIC_x000d_
</t>
  </si>
  <si>
    <t>741336841</t>
  </si>
  <si>
    <t>Demontáž elektroměr jednofázový nebo třífázový</t>
  </si>
  <si>
    <t>458407738</t>
  </si>
  <si>
    <t>Demontáž měřicích přístrojů elektroměru jednofázového nebo třífázového</t>
  </si>
  <si>
    <t>https://podminky.urs.cz/item/CS_URS_2022_01/741336841</t>
  </si>
  <si>
    <t>741761052</t>
  </si>
  <si>
    <t>Montáž zdroj napájecí průmyslový pro použití v rozvaděčích a zákaznických aplikacích</t>
  </si>
  <si>
    <t>553240930</t>
  </si>
  <si>
    <t>https://podminky.urs.cz/item/CS_URS_2021_02/741761052</t>
  </si>
  <si>
    <t>35671228</t>
  </si>
  <si>
    <t>zdroj průmyslový 24V/0.75A pro použití v rozvaděčích a zákaznických aplikacích</t>
  </si>
  <si>
    <t>1306635298</t>
  </si>
  <si>
    <t>256967445</t>
  </si>
  <si>
    <t>173234547</t>
  </si>
  <si>
    <t>-203847238</t>
  </si>
  <si>
    <t>741124731</t>
  </si>
  <si>
    <t>Montáž kabelů měděných ovládacích bez ukončení uložených pevně stíněných ovládacích s plným jádrem (např. JYTY) počtu a průměru žil 2 až 19x0,8 mm2</t>
  </si>
  <si>
    <t>1044201248</t>
  </si>
  <si>
    <t>https://podminky.urs.cz/item/CS_URS_2021_01/741124731</t>
  </si>
  <si>
    <t>10.049.259</t>
  </si>
  <si>
    <t>JYSTY 2x2x0,8 rot</t>
  </si>
  <si>
    <t>1312872913</t>
  </si>
  <si>
    <t>741210001</t>
  </si>
  <si>
    <t>Montáž rozvodnic oceloplechových nebo plastových bez zapojení vodičů běžných, hmotnosti do 20 kg</t>
  </si>
  <si>
    <t>-1838877065</t>
  </si>
  <si>
    <t>https://podminky.urs.cz/item/CS_URS_2021_02/741210001</t>
  </si>
  <si>
    <t>35711013</t>
  </si>
  <si>
    <t>rozvodnice nástěnná IP41/12 modulů, vč. N/pE, plná dvířka</t>
  </si>
  <si>
    <t>-245715029</t>
  </si>
  <si>
    <t>R741761052</t>
  </si>
  <si>
    <t>Montáž komunikačního převodníku pro použití v rozvaděčích a zákaznických aplikacích</t>
  </si>
  <si>
    <t>-65068796</t>
  </si>
  <si>
    <t>356R71228</t>
  </si>
  <si>
    <t>Komunikační převodník M-BUS - TCP/IP kompatibilní s převodníkem AMIT DM-DI4MB2ET</t>
  </si>
  <si>
    <t>-537818742</t>
  </si>
  <si>
    <t>-111057236</t>
  </si>
  <si>
    <t>R000001</t>
  </si>
  <si>
    <t>Softwarové práce pro komunikační převodník</t>
  </si>
  <si>
    <t>1177208305</t>
  </si>
  <si>
    <t>R000002</t>
  </si>
  <si>
    <t>Softwarové práce pro stávající SW PROMOTIC</t>
  </si>
  <si>
    <t>267372200</t>
  </si>
  <si>
    <t>1*2 "Přepočtené koeficientem množství</t>
  </si>
  <si>
    <t>R000003</t>
  </si>
  <si>
    <t>Softwarové práce pro stávajííc PLC AMIT</t>
  </si>
  <si>
    <t>-1983041782</t>
  </si>
  <si>
    <t>708139213</t>
  </si>
  <si>
    <t>926149490</t>
  </si>
  <si>
    <t>294729029</t>
  </si>
  <si>
    <t>-315121938</t>
  </si>
  <si>
    <t>2116335608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</si>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</sst>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1" applyFont="1" applyAlignment="1" applyProtection="1">
      <alignment vertical="center" wrapText="1"/>
    </xf>
    <xf numFmtId="0" fontId="40" fillId="0" borderId="0" xfId="0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1" fillId="0" borderId="23" xfId="0" applyFont="1" applyBorder="1" applyAlignment="1" applyProtection="1">
      <alignment horizontal="center" vertical="center"/>
    </xf>
    <xf numFmtId="49" fontId="41" fillId="0" borderId="23" xfId="0" applyNumberFormat="1" applyFont="1" applyBorder="1" applyAlignment="1" applyProtection="1">
      <alignment horizontal="left" vertical="center" wrapText="1"/>
    </xf>
    <xf numFmtId="0" fontId="41" fillId="0" borderId="23" xfId="0" applyFont="1" applyBorder="1" applyAlignment="1" applyProtection="1">
      <alignment horizontal="left" vertical="center" wrapText="1"/>
    </xf>
    <xf numFmtId="0" fontId="41" fillId="0" borderId="23" xfId="0" applyFont="1" applyBorder="1" applyAlignment="1" applyProtection="1">
      <alignment horizontal="center" vertical="center" wrapText="1"/>
    </xf>
    <xf numFmtId="167" fontId="41" fillId="0" borderId="23" xfId="0" applyNumberFormat="1" applyFont="1" applyBorder="1" applyAlignment="1" applyProtection="1">
      <alignment vertical="center"/>
    </xf>
    <xf numFmtId="4" fontId="41" fillId="2" borderId="23" xfId="0" applyNumberFormat="1" applyFont="1" applyFill="1" applyBorder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vertical="center"/>
    </xf>
    <xf numFmtId="0" fontId="42" fillId="0" borderId="4" xfId="0" applyFont="1" applyBorder="1" applyAlignment="1">
      <alignment vertical="center"/>
    </xf>
    <xf numFmtId="0" fontId="41" fillId="2" borderId="1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5" fillId="0" borderId="29" xfId="0" applyFont="1" applyBorder="1" applyAlignment="1">
      <alignment horizontal="left" wrapText="1"/>
    </xf>
    <xf numFmtId="0" fontId="43" fillId="0" borderId="28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9" fillId="0" borderId="29" xfId="0" applyFont="1" applyBorder="1" applyAlignment="1"/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741110101" TargetMode="External" /><Relationship Id="rId2" Type="http://schemas.openxmlformats.org/officeDocument/2006/relationships/hyperlink" Target="https://podminky.urs.cz/item/CS_URS_2021_02/741110231" TargetMode="External" /><Relationship Id="rId3" Type="http://schemas.openxmlformats.org/officeDocument/2006/relationships/hyperlink" Target="https://podminky.urs.cz/item/CS_URS_2021_02/741122102" TargetMode="External" /><Relationship Id="rId4" Type="http://schemas.openxmlformats.org/officeDocument/2006/relationships/hyperlink" Target="https://podminky.urs.cz/item/CS_URS_2021_02/741132301" TargetMode="External" /><Relationship Id="rId5" Type="http://schemas.openxmlformats.org/officeDocument/2006/relationships/hyperlink" Target="https://podminky.urs.cz/item/CS_URS_2021_01/741320105" TargetMode="External" /><Relationship Id="rId6" Type="http://schemas.openxmlformats.org/officeDocument/2006/relationships/hyperlink" Target="https://podminky.urs.cz/item/CS_URS_2022_01/741336841" TargetMode="External" /><Relationship Id="rId7" Type="http://schemas.openxmlformats.org/officeDocument/2006/relationships/hyperlink" Target="https://podminky.urs.cz/item/CS_URS_2021_02/741761052" TargetMode="External" /><Relationship Id="rId8" Type="http://schemas.openxmlformats.org/officeDocument/2006/relationships/hyperlink" Target="https://podminky.urs.cz/item/CS_URS_2021_01/742121001" TargetMode="External" /><Relationship Id="rId9" Type="http://schemas.openxmlformats.org/officeDocument/2006/relationships/hyperlink" Target="https://podminky.urs.cz/item/CS_URS_2021_01/742190002" TargetMode="External" /><Relationship Id="rId10" Type="http://schemas.openxmlformats.org/officeDocument/2006/relationships/hyperlink" Target="https://podminky.urs.cz/item/CS_URS_2021_01/741124731" TargetMode="External" /><Relationship Id="rId11" Type="http://schemas.openxmlformats.org/officeDocument/2006/relationships/hyperlink" Target="https://podminky.urs.cz/item/CS_URS_2021_02/741210001" TargetMode="External" /><Relationship Id="rId12" Type="http://schemas.openxmlformats.org/officeDocument/2006/relationships/hyperlink" Target="https://podminky.urs.cz/item/CS_URS_2021_01/742330101" TargetMode="External" /><Relationship Id="rId13" Type="http://schemas.openxmlformats.org/officeDocument/2006/relationships/hyperlink" Target="https://podminky.urs.cz/item/CS_URS_2021_01/210280002" TargetMode="External" /><Relationship Id="rId14" Type="http://schemas.openxmlformats.org/officeDocument/2006/relationships/hyperlink" Target="https://podminky.urs.cz/item/CS_URS_2021_01/043002000" TargetMode="External" /><Relationship Id="rId15" Type="http://schemas.openxmlformats.org/officeDocument/2006/relationships/hyperlink" Target="https://podminky.urs.cz/item/CS_URS_2021_01/045002000" TargetMode="External" /><Relationship Id="rId16" Type="http://schemas.openxmlformats.org/officeDocument/2006/relationships/hyperlink" Target="https://podminky.urs.cz/item/CS_URS_2021_01/065002000" TargetMode="External" /><Relationship Id="rId17" Type="http://schemas.openxmlformats.org/officeDocument/2006/relationships/hyperlink" Target="https://podminky.urs.cz/item/CS_URS_2021_01/090001000" TargetMode="External" /><Relationship Id="rId18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1_02/013294000" TargetMode="External" /><Relationship Id="rId3" Type="http://schemas.openxmlformats.org/officeDocument/2006/relationships/hyperlink" Target="https://podminky.urs.cz/item/CS_URS_2021_02/023103000" TargetMode="External" /><Relationship Id="rId4" Type="http://schemas.openxmlformats.org/officeDocument/2006/relationships/hyperlink" Target="https://podminky.urs.cz/item/CS_URS_2021_02/032103000" TargetMode="External" /><Relationship Id="rId5" Type="http://schemas.openxmlformats.org/officeDocument/2006/relationships/hyperlink" Target="https://podminky.urs.cz/item/CS_URS_2021_02/032503000" TargetMode="External" /><Relationship Id="rId6" Type="http://schemas.openxmlformats.org/officeDocument/2006/relationships/hyperlink" Target="https://podminky.urs.cz/item/CS_URS_2021_02/033103000" TargetMode="External" /><Relationship Id="rId7" Type="http://schemas.openxmlformats.org/officeDocument/2006/relationships/hyperlink" Target="https://podminky.urs.cz/item/CS_URS_2021_02/033203000" TargetMode="External" /><Relationship Id="rId8" Type="http://schemas.openxmlformats.org/officeDocument/2006/relationships/hyperlink" Target="https://podminky.urs.cz/item/CS_URS_2021_02/034103000" TargetMode="External" /><Relationship Id="rId9" Type="http://schemas.openxmlformats.org/officeDocument/2006/relationships/hyperlink" Target="https://podminky.urs.cz/item/CS_URS_2021_02/034503000" TargetMode="External" /><Relationship Id="rId10" Type="http://schemas.openxmlformats.org/officeDocument/2006/relationships/hyperlink" Target="https://podminky.urs.cz/item/CS_URS_2021_02/039103000" TargetMode="External" /><Relationship Id="rId11" Type="http://schemas.openxmlformats.org/officeDocument/2006/relationships/hyperlink" Target="https://podminky.urs.cz/item/CS_URS_2021_02/039203000" TargetMode="External" /><Relationship Id="rId12" Type="http://schemas.openxmlformats.org/officeDocument/2006/relationships/hyperlink" Target="https://podminky.urs.cz/item/CS_URS_2021_02/043103000" TargetMode="External" /><Relationship Id="rId13" Type="http://schemas.openxmlformats.org/officeDocument/2006/relationships/hyperlink" Target="https://podminky.urs.cz/item/CS_URS_2021_02/043194000" TargetMode="External" /><Relationship Id="rId14" Type="http://schemas.openxmlformats.org/officeDocument/2006/relationships/hyperlink" Target="https://podminky.urs.cz/item/CS_URS_2021_02/045203000" TargetMode="External" /><Relationship Id="rId15" Type="http://schemas.openxmlformats.org/officeDocument/2006/relationships/hyperlink" Target="https://podminky.urs.cz/item/CS_URS_2021_02/049203000" TargetMode="External" /><Relationship Id="rId16" Type="http://schemas.openxmlformats.org/officeDocument/2006/relationships/hyperlink" Target="https://podminky.urs.cz/item/CS_URS_2021_02/063103000" TargetMode="External" /><Relationship Id="rId17" Type="http://schemas.openxmlformats.org/officeDocument/2006/relationships/hyperlink" Target="https://podminky.urs.cz/item/CS_URS_2021_02/071103000" TargetMode="External" /><Relationship Id="rId18" Type="http://schemas.openxmlformats.org/officeDocument/2006/relationships/hyperlink" Target="https://podminky.urs.cz/item/CS_URS_2021_02/072103011" TargetMode="External" /><Relationship Id="rId19" Type="http://schemas.openxmlformats.org/officeDocument/2006/relationships/hyperlink" Target="https://podminky.urs.cz/item/CS_URS_2021_02/075103000" TargetMode="External" /><Relationship Id="rId20" Type="http://schemas.openxmlformats.org/officeDocument/2006/relationships/hyperlink" Target="https://podminky.urs.cz/item/CS_URS_2021_02/075203000" TargetMode="External" /><Relationship Id="rId21" Type="http://schemas.openxmlformats.org/officeDocument/2006/relationships/hyperlink" Target="https://podminky.urs.cz/item/CS_URS_2021_02/091504000" TargetMode="External" /><Relationship Id="rId22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6171" TargetMode="External" /><Relationship Id="rId2" Type="http://schemas.openxmlformats.org/officeDocument/2006/relationships/hyperlink" Target="https://podminky.urs.cz/item/CS_URS_2022_01/113202111" TargetMode="External" /><Relationship Id="rId3" Type="http://schemas.openxmlformats.org/officeDocument/2006/relationships/hyperlink" Target="https://podminky.urs.cz/item/CS_URS_2022_01/119001401" TargetMode="External" /><Relationship Id="rId4" Type="http://schemas.openxmlformats.org/officeDocument/2006/relationships/hyperlink" Target="https://podminky.urs.cz/item/CS_URS_2022_01/119001422" TargetMode="External" /><Relationship Id="rId5" Type="http://schemas.openxmlformats.org/officeDocument/2006/relationships/hyperlink" Target="https://podminky.urs.cz/item/CS_URS_2022_01/119002121" TargetMode="External" /><Relationship Id="rId6" Type="http://schemas.openxmlformats.org/officeDocument/2006/relationships/hyperlink" Target="https://podminky.urs.cz/item/CS_URS_2022_01/119002122" TargetMode="External" /><Relationship Id="rId7" Type="http://schemas.openxmlformats.org/officeDocument/2006/relationships/hyperlink" Target="https://podminky.urs.cz/item/CS_URS_2022_01/119003227" TargetMode="External" /><Relationship Id="rId8" Type="http://schemas.openxmlformats.org/officeDocument/2006/relationships/hyperlink" Target="https://podminky.urs.cz/item/CS_URS_2022_01/119003228" TargetMode="External" /><Relationship Id="rId9" Type="http://schemas.openxmlformats.org/officeDocument/2006/relationships/hyperlink" Target="https://podminky.urs.cz/item/CS_URS_2022_01/121112003" TargetMode="External" /><Relationship Id="rId10" Type="http://schemas.openxmlformats.org/officeDocument/2006/relationships/hyperlink" Target="https://podminky.urs.cz/item/CS_URS_2022_01/131213711" TargetMode="External" /><Relationship Id="rId11" Type="http://schemas.openxmlformats.org/officeDocument/2006/relationships/hyperlink" Target="https://podminky.urs.cz/item/CS_URS_2022_01/131251102" TargetMode="External" /><Relationship Id="rId12" Type="http://schemas.openxmlformats.org/officeDocument/2006/relationships/hyperlink" Target="https://podminky.urs.cz/item/CS_URS_2022_01/151101201" TargetMode="External" /><Relationship Id="rId13" Type="http://schemas.openxmlformats.org/officeDocument/2006/relationships/hyperlink" Target="https://podminky.urs.cz/item/CS_URS_2022_01/151101211" TargetMode="External" /><Relationship Id="rId14" Type="http://schemas.openxmlformats.org/officeDocument/2006/relationships/hyperlink" Target="https://podminky.urs.cz/item/CS_URS_2022_01/151101401" TargetMode="External" /><Relationship Id="rId15" Type="http://schemas.openxmlformats.org/officeDocument/2006/relationships/hyperlink" Target="https://podminky.urs.cz/item/CS_URS_2022_01/151101411" TargetMode="External" /><Relationship Id="rId16" Type="http://schemas.openxmlformats.org/officeDocument/2006/relationships/hyperlink" Target="https://podminky.urs.cz/item/CS_URS_2022_01/162351103" TargetMode="External" /><Relationship Id="rId17" Type="http://schemas.openxmlformats.org/officeDocument/2006/relationships/hyperlink" Target="https://podminky.urs.cz/item/CS_URS_2022_01/162751119" TargetMode="External" /><Relationship Id="rId18" Type="http://schemas.openxmlformats.org/officeDocument/2006/relationships/hyperlink" Target="https://podminky.urs.cz/item/CS_URS_2022_01/167151101" TargetMode="External" /><Relationship Id="rId19" Type="http://schemas.openxmlformats.org/officeDocument/2006/relationships/hyperlink" Target="https://podminky.urs.cz/item/CS_URS_2022_01/171201231" TargetMode="External" /><Relationship Id="rId20" Type="http://schemas.openxmlformats.org/officeDocument/2006/relationships/hyperlink" Target="https://podminky.urs.cz/item/CS_URS_2022_01/171251201" TargetMode="External" /><Relationship Id="rId21" Type="http://schemas.openxmlformats.org/officeDocument/2006/relationships/hyperlink" Target="https://podminky.urs.cz/item/CS_URS_2022_01/174111101" TargetMode="External" /><Relationship Id="rId22" Type="http://schemas.openxmlformats.org/officeDocument/2006/relationships/hyperlink" Target="https://podminky.urs.cz/item/CS_URS_2022_01/174253301" TargetMode="External" /><Relationship Id="rId23" Type="http://schemas.openxmlformats.org/officeDocument/2006/relationships/hyperlink" Target="https://podminky.urs.cz/item/CS_URS_2022_01/181311103" TargetMode="External" /><Relationship Id="rId24" Type="http://schemas.openxmlformats.org/officeDocument/2006/relationships/hyperlink" Target="https://podminky.urs.cz/item/CS_URS_2022_01/212751104" TargetMode="External" /><Relationship Id="rId25" Type="http://schemas.openxmlformats.org/officeDocument/2006/relationships/hyperlink" Target="https://podminky.urs.cz/item/CS_URS_2022_01/272313611" TargetMode="External" /><Relationship Id="rId26" Type="http://schemas.openxmlformats.org/officeDocument/2006/relationships/hyperlink" Target="https://podminky.urs.cz/item/CS_URS_2022_01/310231055" TargetMode="External" /><Relationship Id="rId27" Type="http://schemas.openxmlformats.org/officeDocument/2006/relationships/hyperlink" Target="https://podminky.urs.cz/item/CS_URS_2022_01/434191423" TargetMode="External" /><Relationship Id="rId28" Type="http://schemas.openxmlformats.org/officeDocument/2006/relationships/hyperlink" Target="https://podminky.urs.cz/item/CS_URS_2022_01/564871011" TargetMode="External" /><Relationship Id="rId29" Type="http://schemas.openxmlformats.org/officeDocument/2006/relationships/hyperlink" Target="https://podminky.urs.cz/item/CS_URS_2022_01/596211211" TargetMode="External" /><Relationship Id="rId30" Type="http://schemas.openxmlformats.org/officeDocument/2006/relationships/hyperlink" Target="https://podminky.urs.cz/item/CS_URS_2022_01/612131151" TargetMode="External" /><Relationship Id="rId31" Type="http://schemas.openxmlformats.org/officeDocument/2006/relationships/hyperlink" Target="https://podminky.urs.cz/item/CS_URS_2022_01/612325131" TargetMode="External" /><Relationship Id="rId32" Type="http://schemas.openxmlformats.org/officeDocument/2006/relationships/hyperlink" Target="https://podminky.urs.cz/item/CS_URS_2022_01/612325302" TargetMode="External" /><Relationship Id="rId33" Type="http://schemas.openxmlformats.org/officeDocument/2006/relationships/hyperlink" Target="https://podminky.urs.cz/item/CS_URS_2022_01/612326121" TargetMode="External" /><Relationship Id="rId34" Type="http://schemas.openxmlformats.org/officeDocument/2006/relationships/hyperlink" Target="https://podminky.urs.cz/item/CS_URS_2022_01/612328131" TargetMode="External" /><Relationship Id="rId35" Type="http://schemas.openxmlformats.org/officeDocument/2006/relationships/hyperlink" Target="https://podminky.urs.cz/item/CS_URS_2022_01/622131101" TargetMode="External" /><Relationship Id="rId36" Type="http://schemas.openxmlformats.org/officeDocument/2006/relationships/hyperlink" Target="https://podminky.urs.cz/item/CS_URS_2022_01/622131151" TargetMode="External" /><Relationship Id="rId37" Type="http://schemas.openxmlformats.org/officeDocument/2006/relationships/hyperlink" Target="https://podminky.urs.cz/item/CS_URS_2022_01/622135002" TargetMode="External" /><Relationship Id="rId38" Type="http://schemas.openxmlformats.org/officeDocument/2006/relationships/hyperlink" Target="https://podminky.urs.cz/item/CS_URS_2022_01/622142001" TargetMode="External" /><Relationship Id="rId39" Type="http://schemas.openxmlformats.org/officeDocument/2006/relationships/hyperlink" Target="https://podminky.urs.cz/item/CS_URS_2022_01/622143001" TargetMode="External" /><Relationship Id="rId40" Type="http://schemas.openxmlformats.org/officeDocument/2006/relationships/hyperlink" Target="https://podminky.urs.cz/item/CS_URS_2022_01/622143003" TargetMode="External" /><Relationship Id="rId41" Type="http://schemas.openxmlformats.org/officeDocument/2006/relationships/hyperlink" Target="https://podminky.urs.cz/item/CS_URS_2022_01/622151001" TargetMode="External" /><Relationship Id="rId42" Type="http://schemas.openxmlformats.org/officeDocument/2006/relationships/hyperlink" Target="https://podminky.urs.cz/item/CS_URS_2022_01/622211011" TargetMode="External" /><Relationship Id="rId43" Type="http://schemas.openxmlformats.org/officeDocument/2006/relationships/hyperlink" Target="https://podminky.urs.cz/item/CS_URS_2022_01/622215102" TargetMode="External" /><Relationship Id="rId44" Type="http://schemas.openxmlformats.org/officeDocument/2006/relationships/hyperlink" Target="https://podminky.urs.cz/item/CS_URS_2022_01/622274011" TargetMode="External" /><Relationship Id="rId45" Type="http://schemas.openxmlformats.org/officeDocument/2006/relationships/hyperlink" Target="https://podminky.urs.cz/item/CS_URS_2022_01/622525203" TargetMode="External" /><Relationship Id="rId46" Type="http://schemas.openxmlformats.org/officeDocument/2006/relationships/hyperlink" Target="https://podminky.urs.cz/item/CS_URS_2022_01/622541022" TargetMode="External" /><Relationship Id="rId47" Type="http://schemas.openxmlformats.org/officeDocument/2006/relationships/hyperlink" Target="https://podminky.urs.cz/item/CS_URS_2022_01/629991011" TargetMode="External" /><Relationship Id="rId48" Type="http://schemas.openxmlformats.org/officeDocument/2006/relationships/hyperlink" Target="https://podminky.urs.cz/item/CS_URS_2022_01/629995101" TargetMode="External" /><Relationship Id="rId49" Type="http://schemas.openxmlformats.org/officeDocument/2006/relationships/hyperlink" Target="https://podminky.urs.cz/item/CS_URS_2022_01/890111812" TargetMode="External" /><Relationship Id="rId50" Type="http://schemas.openxmlformats.org/officeDocument/2006/relationships/hyperlink" Target="https://podminky.urs.cz/item/CS_URS_2022_01/899101211" TargetMode="External" /><Relationship Id="rId51" Type="http://schemas.openxmlformats.org/officeDocument/2006/relationships/hyperlink" Target="https://podminky.urs.cz/item/CS_URS_2022_01/899661311" TargetMode="External" /><Relationship Id="rId52" Type="http://schemas.openxmlformats.org/officeDocument/2006/relationships/hyperlink" Target="https://podminky.urs.cz/item/CS_URS_2022_01/961031411" TargetMode="External" /><Relationship Id="rId53" Type="http://schemas.openxmlformats.org/officeDocument/2006/relationships/hyperlink" Target="https://podminky.urs.cz/item/CS_URS_2022_01/962031132" TargetMode="External" /><Relationship Id="rId54" Type="http://schemas.openxmlformats.org/officeDocument/2006/relationships/hyperlink" Target="https://podminky.urs.cz/item/CS_URS_2022_01/962032230" TargetMode="External" /><Relationship Id="rId55" Type="http://schemas.openxmlformats.org/officeDocument/2006/relationships/hyperlink" Target="https://podminky.urs.cz/item/CS_URS_2022_01/965042141" TargetMode="External" /><Relationship Id="rId56" Type="http://schemas.openxmlformats.org/officeDocument/2006/relationships/hyperlink" Target="https://podminky.urs.cz/item/CS_URS_2022_01/968072455" TargetMode="External" /><Relationship Id="rId57" Type="http://schemas.openxmlformats.org/officeDocument/2006/relationships/hyperlink" Target="https://podminky.urs.cz/item/CS_URS_2022_01/971033581" TargetMode="External" /><Relationship Id="rId58" Type="http://schemas.openxmlformats.org/officeDocument/2006/relationships/hyperlink" Target="https://podminky.urs.cz/item/CS_URS_2022_01/977131110" TargetMode="External" /><Relationship Id="rId59" Type="http://schemas.openxmlformats.org/officeDocument/2006/relationships/hyperlink" Target="https://podminky.urs.cz/item/CS_URS_2022_01/978013191" TargetMode="External" /><Relationship Id="rId60" Type="http://schemas.openxmlformats.org/officeDocument/2006/relationships/hyperlink" Target="https://podminky.urs.cz/item/CS_URS_2022_01/978015391" TargetMode="External" /><Relationship Id="rId61" Type="http://schemas.openxmlformats.org/officeDocument/2006/relationships/hyperlink" Target="https://podminky.urs.cz/item/CS_URS_2022_01/978023411" TargetMode="External" /><Relationship Id="rId62" Type="http://schemas.openxmlformats.org/officeDocument/2006/relationships/hyperlink" Target="https://podminky.urs.cz/item/CS_URS_2022_01/978059541" TargetMode="External" /><Relationship Id="rId63" Type="http://schemas.openxmlformats.org/officeDocument/2006/relationships/hyperlink" Target="https://podminky.urs.cz/item/CS_URS_2022_01/985131111" TargetMode="External" /><Relationship Id="rId64" Type="http://schemas.openxmlformats.org/officeDocument/2006/relationships/hyperlink" Target="https://podminky.urs.cz/item/CS_URS_2022_01/985131311" TargetMode="External" /><Relationship Id="rId65" Type="http://schemas.openxmlformats.org/officeDocument/2006/relationships/hyperlink" Target="https://podminky.urs.cz/item/CS_URS_2022_01/985131311" TargetMode="External" /><Relationship Id="rId66" Type="http://schemas.openxmlformats.org/officeDocument/2006/relationships/hyperlink" Target="https://podminky.urs.cz/item/CS_URS_2022_01/985139111" TargetMode="External" /><Relationship Id="rId67" Type="http://schemas.openxmlformats.org/officeDocument/2006/relationships/hyperlink" Target="https://podminky.urs.cz/item/CS_URS_2022_01/985139112" TargetMode="External" /><Relationship Id="rId68" Type="http://schemas.openxmlformats.org/officeDocument/2006/relationships/hyperlink" Target="https://podminky.urs.cz/item/CS_URS_2022_01/985142112" TargetMode="External" /><Relationship Id="rId69" Type="http://schemas.openxmlformats.org/officeDocument/2006/relationships/hyperlink" Target="https://podminky.urs.cz/item/CS_URS_2022_01/997013001" TargetMode="External" /><Relationship Id="rId70" Type="http://schemas.openxmlformats.org/officeDocument/2006/relationships/hyperlink" Target="https://podminky.urs.cz/item/CS_URS_2022_01/997013111" TargetMode="External" /><Relationship Id="rId71" Type="http://schemas.openxmlformats.org/officeDocument/2006/relationships/hyperlink" Target="https://podminky.urs.cz/item/CS_URS_2022_01/997013112" TargetMode="External" /><Relationship Id="rId72" Type="http://schemas.openxmlformats.org/officeDocument/2006/relationships/hyperlink" Target="https://podminky.urs.cz/item/CS_URS_2022_01/997013152" TargetMode="External" /><Relationship Id="rId73" Type="http://schemas.openxmlformats.org/officeDocument/2006/relationships/hyperlink" Target="https://podminky.urs.cz/item/CS_URS_2022_01/997013212" TargetMode="External" /><Relationship Id="rId74" Type="http://schemas.openxmlformats.org/officeDocument/2006/relationships/hyperlink" Target="https://podminky.urs.cz/item/CS_URS_2022_01/997013219" TargetMode="External" /><Relationship Id="rId75" Type="http://schemas.openxmlformats.org/officeDocument/2006/relationships/hyperlink" Target="https://podminky.urs.cz/item/CS_URS_2022_01/997013501" TargetMode="External" /><Relationship Id="rId76" Type="http://schemas.openxmlformats.org/officeDocument/2006/relationships/hyperlink" Target="https://podminky.urs.cz/item/CS_URS_2022_01/997013509" TargetMode="External" /><Relationship Id="rId77" Type="http://schemas.openxmlformats.org/officeDocument/2006/relationships/hyperlink" Target="https://podminky.urs.cz/item/CS_URS_2022_01/997013863" TargetMode="External" /><Relationship Id="rId78" Type="http://schemas.openxmlformats.org/officeDocument/2006/relationships/hyperlink" Target="https://podminky.urs.cz/item/CS_URS_2022_01/997013871" TargetMode="External" /><Relationship Id="rId79" Type="http://schemas.openxmlformats.org/officeDocument/2006/relationships/hyperlink" Target="https://podminky.urs.cz/item/CS_URS_2022_01/997013873" TargetMode="External" /><Relationship Id="rId80" Type="http://schemas.openxmlformats.org/officeDocument/2006/relationships/hyperlink" Target="https://podminky.urs.cz/item/CS_URS_2022_01/997221141" TargetMode="External" /><Relationship Id="rId81" Type="http://schemas.openxmlformats.org/officeDocument/2006/relationships/hyperlink" Target="https://podminky.urs.cz/item/CS_URS_2022_01/997221159" TargetMode="External" /><Relationship Id="rId82" Type="http://schemas.openxmlformats.org/officeDocument/2006/relationships/hyperlink" Target="https://podminky.urs.cz/item/CS_URS_2022_01/997221611" TargetMode="External" /><Relationship Id="rId83" Type="http://schemas.openxmlformats.org/officeDocument/2006/relationships/hyperlink" Target="https://podminky.urs.cz/item/CS_URS_2022_01/997221615" TargetMode="External" /><Relationship Id="rId84" Type="http://schemas.openxmlformats.org/officeDocument/2006/relationships/hyperlink" Target="https://podminky.urs.cz/item/CS_URS_2022_01/997221655" TargetMode="External" /><Relationship Id="rId85" Type="http://schemas.openxmlformats.org/officeDocument/2006/relationships/hyperlink" Target="https://podminky.urs.cz/item/CS_URS_2022_01/997221861" TargetMode="External" /><Relationship Id="rId86" Type="http://schemas.openxmlformats.org/officeDocument/2006/relationships/hyperlink" Target="https://podminky.urs.cz/item/CS_URS_2022_01/998011001" TargetMode="External" /><Relationship Id="rId87" Type="http://schemas.openxmlformats.org/officeDocument/2006/relationships/hyperlink" Target="https://podminky.urs.cz/item/CS_URS_2022_01/711192202" TargetMode="External" /><Relationship Id="rId88" Type="http://schemas.openxmlformats.org/officeDocument/2006/relationships/hyperlink" Target="https://podminky.urs.cz/item/CS_URS_2022_01/711714111" TargetMode="External" /><Relationship Id="rId89" Type="http://schemas.openxmlformats.org/officeDocument/2006/relationships/hyperlink" Target="https://podminky.urs.cz/item/CS_URS_2022_01/998711101" TargetMode="External" /><Relationship Id="rId90" Type="http://schemas.openxmlformats.org/officeDocument/2006/relationships/hyperlink" Target="https://podminky.urs.cz/item/CS_URS_2022_01/713420843" TargetMode="External" /><Relationship Id="rId91" Type="http://schemas.openxmlformats.org/officeDocument/2006/relationships/hyperlink" Target="https://podminky.urs.cz/item/CS_URS_2022_01/713420853" TargetMode="External" /><Relationship Id="rId92" Type="http://schemas.openxmlformats.org/officeDocument/2006/relationships/hyperlink" Target="https://podminky.urs.cz/item/CS_URS_2022_01/713463111" TargetMode="External" /><Relationship Id="rId93" Type="http://schemas.openxmlformats.org/officeDocument/2006/relationships/hyperlink" Target="https://podminky.urs.cz/item/CS_URS_2022_01/713463115" TargetMode="External" /><Relationship Id="rId94" Type="http://schemas.openxmlformats.org/officeDocument/2006/relationships/hyperlink" Target="https://podminky.urs.cz/item/CS_URS_2022_01/998713101" TargetMode="External" /><Relationship Id="rId95" Type="http://schemas.openxmlformats.org/officeDocument/2006/relationships/hyperlink" Target="https://podminky.urs.cz/item/CS_URS_2022_01/721910945" TargetMode="External" /><Relationship Id="rId96" Type="http://schemas.openxmlformats.org/officeDocument/2006/relationships/hyperlink" Target="https://podminky.urs.cz/item/CS_URS_2022_01/725110811" TargetMode="External" /><Relationship Id="rId97" Type="http://schemas.openxmlformats.org/officeDocument/2006/relationships/hyperlink" Target="https://podminky.urs.cz/item/CS_URS_2022_01/725119122" TargetMode="External" /><Relationship Id="rId98" Type="http://schemas.openxmlformats.org/officeDocument/2006/relationships/hyperlink" Target="https://podminky.urs.cz/item/CS_URS_2022_01/725210821" TargetMode="External" /><Relationship Id="rId99" Type="http://schemas.openxmlformats.org/officeDocument/2006/relationships/hyperlink" Target="https://podminky.urs.cz/item/CS_URS_2022_01/725219101" TargetMode="External" /><Relationship Id="rId100" Type="http://schemas.openxmlformats.org/officeDocument/2006/relationships/hyperlink" Target="https://podminky.urs.cz/item/CS_URS_2022_01/725240811" TargetMode="External" /><Relationship Id="rId101" Type="http://schemas.openxmlformats.org/officeDocument/2006/relationships/hyperlink" Target="https://podminky.urs.cz/item/CS_URS_2022_01/725241901" TargetMode="External" /><Relationship Id="rId102" Type="http://schemas.openxmlformats.org/officeDocument/2006/relationships/hyperlink" Target="https://podminky.urs.cz/item/CS_URS_2022_01/725244904" TargetMode="External" /><Relationship Id="rId103" Type="http://schemas.openxmlformats.org/officeDocument/2006/relationships/hyperlink" Target="https://podminky.urs.cz/item/CS_URS_2022_01/998725101" TargetMode="External" /><Relationship Id="rId104" Type="http://schemas.openxmlformats.org/officeDocument/2006/relationships/hyperlink" Target="https://podminky.urs.cz/item/CS_URS_2022_01/733110806" TargetMode="External" /><Relationship Id="rId105" Type="http://schemas.openxmlformats.org/officeDocument/2006/relationships/hyperlink" Target="https://podminky.urs.cz/item/CS_URS_2022_01/733111104" TargetMode="External" /><Relationship Id="rId106" Type="http://schemas.openxmlformats.org/officeDocument/2006/relationships/hyperlink" Target="https://podminky.urs.cz/item/CS_URS_2022_01/733890801" TargetMode="External" /><Relationship Id="rId107" Type="http://schemas.openxmlformats.org/officeDocument/2006/relationships/hyperlink" Target="https://podminky.urs.cz/item/CS_URS_2022_01/998733101" TargetMode="External" /><Relationship Id="rId108" Type="http://schemas.openxmlformats.org/officeDocument/2006/relationships/hyperlink" Target="https://podminky.urs.cz/item/CS_URS_2022_01/735000912" TargetMode="External" /><Relationship Id="rId109" Type="http://schemas.openxmlformats.org/officeDocument/2006/relationships/hyperlink" Target="https://podminky.urs.cz/item/CS_URS_2022_01/735111810" TargetMode="External" /><Relationship Id="rId110" Type="http://schemas.openxmlformats.org/officeDocument/2006/relationships/hyperlink" Target="https://podminky.urs.cz/item/CS_URS_2022_01/735118110" TargetMode="External" /><Relationship Id="rId111" Type="http://schemas.openxmlformats.org/officeDocument/2006/relationships/hyperlink" Target="https://podminky.urs.cz/item/CS_URS_2022_01/735119140" TargetMode="External" /><Relationship Id="rId112" Type="http://schemas.openxmlformats.org/officeDocument/2006/relationships/hyperlink" Target="https://podminky.urs.cz/item/CS_URS_2022_01/735890801" TargetMode="External" /><Relationship Id="rId113" Type="http://schemas.openxmlformats.org/officeDocument/2006/relationships/hyperlink" Target="https://podminky.urs.cz/item/CS_URS_2022_01/998735101" TargetMode="External" /><Relationship Id="rId114" Type="http://schemas.openxmlformats.org/officeDocument/2006/relationships/hyperlink" Target="https://podminky.urs.cz/item/CS_URS_2022_01/741110003" TargetMode="External" /><Relationship Id="rId115" Type="http://schemas.openxmlformats.org/officeDocument/2006/relationships/hyperlink" Target="https://podminky.urs.cz/item/CS_URS_2022_01/741110053" TargetMode="External" /><Relationship Id="rId116" Type="http://schemas.openxmlformats.org/officeDocument/2006/relationships/hyperlink" Target="https://podminky.urs.cz/item/CS_URS_2022_01/751398041" TargetMode="External" /><Relationship Id="rId117" Type="http://schemas.openxmlformats.org/officeDocument/2006/relationships/hyperlink" Target="https://podminky.urs.cz/item/CS_URS_2022_01/998751101" TargetMode="External" /><Relationship Id="rId118" Type="http://schemas.openxmlformats.org/officeDocument/2006/relationships/hyperlink" Target="https://podminky.urs.cz/item/CS_URS_2022_01/763121411" TargetMode="External" /><Relationship Id="rId119" Type="http://schemas.openxmlformats.org/officeDocument/2006/relationships/hyperlink" Target="https://podminky.urs.cz/item/CS_URS_2022_01/763121811" TargetMode="External" /><Relationship Id="rId120" Type="http://schemas.openxmlformats.org/officeDocument/2006/relationships/hyperlink" Target="https://podminky.urs.cz/item/CS_URS_2022_01/763231122" TargetMode="External" /><Relationship Id="rId121" Type="http://schemas.openxmlformats.org/officeDocument/2006/relationships/hyperlink" Target="https://podminky.urs.cz/item/CS_URS_2022_01/763231821" TargetMode="External" /><Relationship Id="rId122" Type="http://schemas.openxmlformats.org/officeDocument/2006/relationships/hyperlink" Target="https://podminky.urs.cz/item/CS_URS_2022_01/763431001" TargetMode="External" /><Relationship Id="rId123" Type="http://schemas.openxmlformats.org/officeDocument/2006/relationships/hyperlink" Target="https://podminky.urs.cz/item/CS_URS_2022_01/998763301" TargetMode="External" /><Relationship Id="rId124" Type="http://schemas.openxmlformats.org/officeDocument/2006/relationships/hyperlink" Target="https://podminky.urs.cz/item/CS_URS_2022_01/766622832" TargetMode="External" /><Relationship Id="rId125" Type="http://schemas.openxmlformats.org/officeDocument/2006/relationships/hyperlink" Target="https://podminky.urs.cz/item/CS_URS_2022_01/766660001" TargetMode="External" /><Relationship Id="rId126" Type="http://schemas.openxmlformats.org/officeDocument/2006/relationships/hyperlink" Target="https://podminky.urs.cz/item/CS_URS_2022_01/766660002" TargetMode="External" /><Relationship Id="rId127" Type="http://schemas.openxmlformats.org/officeDocument/2006/relationships/hyperlink" Target="https://podminky.urs.cz/item/CS_URS_2022_01/766691914" TargetMode="External" /><Relationship Id="rId128" Type="http://schemas.openxmlformats.org/officeDocument/2006/relationships/hyperlink" Target="https://podminky.urs.cz/item/CS_URS_2022_01/998766101" TargetMode="External" /><Relationship Id="rId129" Type="http://schemas.openxmlformats.org/officeDocument/2006/relationships/hyperlink" Target="https://podminky.urs.cz/item/CS_URS_2022_01/767161833" TargetMode="External" /><Relationship Id="rId130" Type="http://schemas.openxmlformats.org/officeDocument/2006/relationships/hyperlink" Target="https://podminky.urs.cz/item/CS_URS_2022_01/767163121" TargetMode="External" /><Relationship Id="rId131" Type="http://schemas.openxmlformats.org/officeDocument/2006/relationships/hyperlink" Target="https://podminky.urs.cz/item/CS_URS_2022_01/767311860" TargetMode="External" /><Relationship Id="rId132" Type="http://schemas.openxmlformats.org/officeDocument/2006/relationships/hyperlink" Target="https://podminky.urs.cz/item/CS_URS_2022_01/767315151" TargetMode="External" /><Relationship Id="rId133" Type="http://schemas.openxmlformats.org/officeDocument/2006/relationships/hyperlink" Target="https://podminky.urs.cz/item/CS_URS_2022_01/767531111" TargetMode="External" /><Relationship Id="rId134" Type="http://schemas.openxmlformats.org/officeDocument/2006/relationships/hyperlink" Target="https://podminky.urs.cz/item/CS_URS_2022_01/767531121" TargetMode="External" /><Relationship Id="rId135" Type="http://schemas.openxmlformats.org/officeDocument/2006/relationships/hyperlink" Target="https://podminky.urs.cz/item/CS_URS_2022_01/767620125" TargetMode="External" /><Relationship Id="rId136" Type="http://schemas.openxmlformats.org/officeDocument/2006/relationships/hyperlink" Target="https://podminky.urs.cz/item/CS_URS_2022_01/767620718" TargetMode="External" /><Relationship Id="rId137" Type="http://schemas.openxmlformats.org/officeDocument/2006/relationships/hyperlink" Target="https://podminky.urs.cz/item/CS_URS_2022_01/767640221" TargetMode="External" /><Relationship Id="rId138" Type="http://schemas.openxmlformats.org/officeDocument/2006/relationships/hyperlink" Target="https://podminky.urs.cz/item/CS_URS_2022_01/998767101" TargetMode="External" /><Relationship Id="rId139" Type="http://schemas.openxmlformats.org/officeDocument/2006/relationships/hyperlink" Target="https://podminky.urs.cz/item/CS_URS_2022_01/781111011" TargetMode="External" /><Relationship Id="rId140" Type="http://schemas.openxmlformats.org/officeDocument/2006/relationships/hyperlink" Target="https://podminky.urs.cz/item/CS_URS_2022_01/781131112" TargetMode="External" /><Relationship Id="rId141" Type="http://schemas.openxmlformats.org/officeDocument/2006/relationships/hyperlink" Target="https://podminky.urs.cz/item/CS_URS_2022_01/781151031" TargetMode="External" /><Relationship Id="rId142" Type="http://schemas.openxmlformats.org/officeDocument/2006/relationships/hyperlink" Target="https://podminky.urs.cz/item/CS_URS_2022_01/781474111" TargetMode="External" /><Relationship Id="rId143" Type="http://schemas.openxmlformats.org/officeDocument/2006/relationships/hyperlink" Target="https://podminky.urs.cz/item/CS_URS_2022_01/781495211" TargetMode="External" /><Relationship Id="rId144" Type="http://schemas.openxmlformats.org/officeDocument/2006/relationships/hyperlink" Target="https://podminky.urs.cz/item/CS_URS_2022_01/998781101" TargetMode="External" /><Relationship Id="rId145" Type="http://schemas.openxmlformats.org/officeDocument/2006/relationships/hyperlink" Target="https://podminky.urs.cz/item/CS_URS_2022_01/783301303" TargetMode="External" /><Relationship Id="rId146" Type="http://schemas.openxmlformats.org/officeDocument/2006/relationships/hyperlink" Target="https://podminky.urs.cz/item/CS_URS_2022_01/783301313" TargetMode="External" /><Relationship Id="rId147" Type="http://schemas.openxmlformats.org/officeDocument/2006/relationships/hyperlink" Target="https://podminky.urs.cz/item/CS_URS_2022_01/783301401" TargetMode="External" /><Relationship Id="rId148" Type="http://schemas.openxmlformats.org/officeDocument/2006/relationships/hyperlink" Target="https://podminky.urs.cz/item/CS_URS_2022_01/783314201" TargetMode="External" /><Relationship Id="rId149" Type="http://schemas.openxmlformats.org/officeDocument/2006/relationships/hyperlink" Target="https://podminky.urs.cz/item/CS_URS_2022_01/783315101" TargetMode="External" /><Relationship Id="rId150" Type="http://schemas.openxmlformats.org/officeDocument/2006/relationships/hyperlink" Target="https://podminky.urs.cz/item/CS_URS_2022_01/783317101" TargetMode="External" /><Relationship Id="rId151" Type="http://schemas.openxmlformats.org/officeDocument/2006/relationships/hyperlink" Target="https://podminky.urs.cz/item/CS_URS_2022_01/784121001" TargetMode="External" /><Relationship Id="rId152" Type="http://schemas.openxmlformats.org/officeDocument/2006/relationships/hyperlink" Target="https://podminky.urs.cz/item/CS_URS_2022_01/784121007" TargetMode="External" /><Relationship Id="rId153" Type="http://schemas.openxmlformats.org/officeDocument/2006/relationships/hyperlink" Target="https://podminky.urs.cz/item/CS_URS_2022_01/784121011" TargetMode="External" /><Relationship Id="rId154" Type="http://schemas.openxmlformats.org/officeDocument/2006/relationships/hyperlink" Target="https://podminky.urs.cz/item/CS_URS_2022_01/784121017" TargetMode="External" /><Relationship Id="rId155" Type="http://schemas.openxmlformats.org/officeDocument/2006/relationships/hyperlink" Target="https://podminky.urs.cz/item/CS_URS_2022_01/784161001" TargetMode="External" /><Relationship Id="rId156" Type="http://schemas.openxmlformats.org/officeDocument/2006/relationships/hyperlink" Target="https://podminky.urs.cz/item/CS_URS_2022_01/784161007" TargetMode="External" /><Relationship Id="rId157" Type="http://schemas.openxmlformats.org/officeDocument/2006/relationships/hyperlink" Target="https://podminky.urs.cz/item/CS_URS_2022_01/784161101" TargetMode="External" /><Relationship Id="rId158" Type="http://schemas.openxmlformats.org/officeDocument/2006/relationships/hyperlink" Target="https://podminky.urs.cz/item/CS_URS_2022_01/784161211" TargetMode="External" /><Relationship Id="rId159" Type="http://schemas.openxmlformats.org/officeDocument/2006/relationships/hyperlink" Target="https://podminky.urs.cz/item/CS_URS_2022_01/784161217" TargetMode="External" /><Relationship Id="rId160" Type="http://schemas.openxmlformats.org/officeDocument/2006/relationships/hyperlink" Target="https://podminky.urs.cz/item/CS_URS_2022_01/784161411" TargetMode="External" /><Relationship Id="rId161" Type="http://schemas.openxmlformats.org/officeDocument/2006/relationships/hyperlink" Target="https://podminky.urs.cz/item/CS_URS_2022_01/784171001" TargetMode="External" /><Relationship Id="rId162" Type="http://schemas.openxmlformats.org/officeDocument/2006/relationships/hyperlink" Target="https://podminky.urs.cz/item/CS_URS_2022_01/784171101" TargetMode="External" /><Relationship Id="rId163" Type="http://schemas.openxmlformats.org/officeDocument/2006/relationships/hyperlink" Target="https://podminky.urs.cz/item/CS_URS_2022_01/784171121" TargetMode="External" /><Relationship Id="rId164" Type="http://schemas.openxmlformats.org/officeDocument/2006/relationships/hyperlink" Target="https://podminky.urs.cz/item/CS_URS_2022_01/784171127" TargetMode="External" /><Relationship Id="rId165" Type="http://schemas.openxmlformats.org/officeDocument/2006/relationships/hyperlink" Target="https://podminky.urs.cz/item/CS_URS_2022_01/784181001" TargetMode="External" /><Relationship Id="rId166" Type="http://schemas.openxmlformats.org/officeDocument/2006/relationships/hyperlink" Target="https://podminky.urs.cz/item/CS_URS_2022_01/784181007" TargetMode="External" /><Relationship Id="rId167" Type="http://schemas.openxmlformats.org/officeDocument/2006/relationships/hyperlink" Target="https://podminky.urs.cz/item/CS_URS_2022_01/784181101" TargetMode="External" /><Relationship Id="rId168" Type="http://schemas.openxmlformats.org/officeDocument/2006/relationships/hyperlink" Target="https://podminky.urs.cz/item/CS_URS_2022_01/784181107" TargetMode="External" /><Relationship Id="rId169" Type="http://schemas.openxmlformats.org/officeDocument/2006/relationships/hyperlink" Target="https://podminky.urs.cz/item/CS_URS_2022_01/784191003" TargetMode="External" /><Relationship Id="rId170" Type="http://schemas.openxmlformats.org/officeDocument/2006/relationships/hyperlink" Target="https://podminky.urs.cz/item/CS_URS_2022_01/784191005" TargetMode="External" /><Relationship Id="rId171" Type="http://schemas.openxmlformats.org/officeDocument/2006/relationships/hyperlink" Target="https://podminky.urs.cz/item/CS_URS_2022_01/784191007" TargetMode="External" /><Relationship Id="rId172" Type="http://schemas.openxmlformats.org/officeDocument/2006/relationships/hyperlink" Target="https://podminky.urs.cz/item/CS_URS_2022_01/784211101" TargetMode="External" /><Relationship Id="rId173" Type="http://schemas.openxmlformats.org/officeDocument/2006/relationships/hyperlink" Target="https://podminky.urs.cz/item/CS_URS_2022_01/784211107" TargetMode="External" /><Relationship Id="rId174" Type="http://schemas.openxmlformats.org/officeDocument/2006/relationships/hyperlink" Target="https://podminky.urs.cz/item/CS_URS_2022_01/784321031" TargetMode="External" /><Relationship Id="rId175" Type="http://schemas.openxmlformats.org/officeDocument/2006/relationships/hyperlink" Target="https://podminky.urs.cz/item/CS_URS_2022_01/HZS1212" TargetMode="External" /><Relationship Id="rId176" Type="http://schemas.openxmlformats.org/officeDocument/2006/relationships/hyperlink" Target="https://podminky.urs.cz/item/CS_URS_2022_01/HZS1292" TargetMode="External" /><Relationship Id="rId177" Type="http://schemas.openxmlformats.org/officeDocument/2006/relationships/hyperlink" Target="https://podminky.urs.cz/item/CS_URS_2022_01/HZS1311" TargetMode="External" /><Relationship Id="rId178" Type="http://schemas.openxmlformats.org/officeDocument/2006/relationships/hyperlink" Target="https://podminky.urs.cz/item/CS_URS_2022_01/HZS2171" TargetMode="External" /><Relationship Id="rId179" Type="http://schemas.openxmlformats.org/officeDocument/2006/relationships/hyperlink" Target="https://podminky.urs.cz/item/CS_URS_2022_01/013274000" TargetMode="External" /><Relationship Id="rId180" Type="http://schemas.openxmlformats.org/officeDocument/2006/relationships/hyperlink" Target="https://podminky.urs.cz/item/CS_URS_2022_01/013294000" TargetMode="External" /><Relationship Id="rId181" Type="http://schemas.openxmlformats.org/officeDocument/2006/relationships/hyperlink" Target="https://podminky.urs.cz/item/CS_URS_2022_01/023103000" TargetMode="External" /><Relationship Id="rId182" Type="http://schemas.openxmlformats.org/officeDocument/2006/relationships/hyperlink" Target="https://podminky.urs.cz/item/CS_URS_2022_01/033103000" TargetMode="External" /><Relationship Id="rId183" Type="http://schemas.openxmlformats.org/officeDocument/2006/relationships/hyperlink" Target="https://podminky.urs.cz/item/CS_URS_2022_01/033203000" TargetMode="External" /><Relationship Id="rId184" Type="http://schemas.openxmlformats.org/officeDocument/2006/relationships/hyperlink" Target="https://podminky.urs.cz/item/CS_URS_2022_01/034103000" TargetMode="External" /><Relationship Id="rId185" Type="http://schemas.openxmlformats.org/officeDocument/2006/relationships/hyperlink" Target="https://podminky.urs.cz/item/CS_URS_2022_01/034303000" TargetMode="External" /><Relationship Id="rId186" Type="http://schemas.openxmlformats.org/officeDocument/2006/relationships/hyperlink" Target="https://podminky.urs.cz/item/CS_URS_2022_01/034503000" TargetMode="External" /><Relationship Id="rId187" Type="http://schemas.openxmlformats.org/officeDocument/2006/relationships/hyperlink" Target="https://podminky.urs.cz/item/CS_URS_2022_01/039103000" TargetMode="External" /><Relationship Id="rId188" Type="http://schemas.openxmlformats.org/officeDocument/2006/relationships/hyperlink" Target="https://podminky.urs.cz/item/CS_URS_2022_01/039203000" TargetMode="External" /><Relationship Id="rId189" Type="http://schemas.openxmlformats.org/officeDocument/2006/relationships/hyperlink" Target="https://podminky.urs.cz/item/CS_URS_2022_01/043154000" TargetMode="External" /><Relationship Id="rId190" Type="http://schemas.openxmlformats.org/officeDocument/2006/relationships/hyperlink" Target="https://podminky.urs.cz/item/CS_URS_2022_01/063503000" TargetMode="External" /><Relationship Id="rId191" Type="http://schemas.openxmlformats.org/officeDocument/2006/relationships/hyperlink" Target="https://podminky.urs.cz/item/CS_URS_2022_01/071103000" TargetMode="External" /><Relationship Id="rId192" Type="http://schemas.openxmlformats.org/officeDocument/2006/relationships/hyperlink" Target="https://podminky.urs.cz/item/CS_URS_2022_01/091003000" TargetMode="External" /><Relationship Id="rId193" Type="http://schemas.openxmlformats.org/officeDocument/2006/relationships/hyperlink" Target="https://podminky.urs.cz/item/CS_URS_2022_01/094104000" TargetMode="External" /><Relationship Id="rId19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766416231R" TargetMode="External" /><Relationship Id="rId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973021511" TargetMode="External" /><Relationship Id="rId2" Type="http://schemas.openxmlformats.org/officeDocument/2006/relationships/hyperlink" Target="https://podminky.urs.cz/item/CS_URS_2021_01/973032616" TargetMode="External" /><Relationship Id="rId3" Type="http://schemas.openxmlformats.org/officeDocument/2006/relationships/hyperlink" Target="https://podminky.urs.cz/item/CS_URS_2021_01/974041112" TargetMode="External" /><Relationship Id="rId4" Type="http://schemas.openxmlformats.org/officeDocument/2006/relationships/hyperlink" Target="https://podminky.urs.cz/item/CS_URS_2021_01/974041113" TargetMode="External" /><Relationship Id="rId5" Type="http://schemas.openxmlformats.org/officeDocument/2006/relationships/hyperlink" Target="https://podminky.urs.cz/item/CS_URS_2021_01/977332211" TargetMode="External" /><Relationship Id="rId6" Type="http://schemas.openxmlformats.org/officeDocument/2006/relationships/hyperlink" Target="https://podminky.urs.cz/item/CS_URS_2021_02/741110001" TargetMode="External" /><Relationship Id="rId7" Type="http://schemas.openxmlformats.org/officeDocument/2006/relationships/hyperlink" Target="https://podminky.urs.cz/item/CS_URS_2021_02/741110512" TargetMode="External" /><Relationship Id="rId8" Type="http://schemas.openxmlformats.org/officeDocument/2006/relationships/hyperlink" Target="https://podminky.urs.cz/item/CS_URS_2021_01/741112001" TargetMode="External" /><Relationship Id="rId9" Type="http://schemas.openxmlformats.org/officeDocument/2006/relationships/hyperlink" Target="https://podminky.urs.cz/item/CS_URS_2021_02/741310021" TargetMode="External" /><Relationship Id="rId10" Type="http://schemas.openxmlformats.org/officeDocument/2006/relationships/hyperlink" Target="https://podminky.urs.cz/item/CS_URS_2021_02/741313004" TargetMode="External" /><Relationship Id="rId11" Type="http://schemas.openxmlformats.org/officeDocument/2006/relationships/hyperlink" Target="https://podminky.urs.cz/item/CS_URS_2021_02/741313121" TargetMode="External" /><Relationship Id="rId12" Type="http://schemas.openxmlformats.org/officeDocument/2006/relationships/hyperlink" Target="https://podminky.urs.cz/item/CS_URS_2021_02/741313122" TargetMode="External" /><Relationship Id="rId13" Type="http://schemas.openxmlformats.org/officeDocument/2006/relationships/hyperlink" Target="https://podminky.urs.cz/item/CS_URS_2021_02/741320161" TargetMode="External" /><Relationship Id="rId14" Type="http://schemas.openxmlformats.org/officeDocument/2006/relationships/hyperlink" Target="https://podminky.urs.cz/item/CS_URS_2021_02/741320171" TargetMode="External" /><Relationship Id="rId15" Type="http://schemas.openxmlformats.org/officeDocument/2006/relationships/hyperlink" Target="https://podminky.urs.cz/item/CS_URS_2021_01/741321043" TargetMode="External" /><Relationship Id="rId16" Type="http://schemas.openxmlformats.org/officeDocument/2006/relationships/hyperlink" Target="https://podminky.urs.cz/item/CS_URS_2023_01/741372022" TargetMode="External" /><Relationship Id="rId17" Type="http://schemas.openxmlformats.org/officeDocument/2006/relationships/hyperlink" Target="https://podminky.urs.cz/item/CS_URS_2021_02/210020811" TargetMode="External" /><Relationship Id="rId18" Type="http://schemas.openxmlformats.org/officeDocument/2006/relationships/hyperlink" Target="https://podminky.urs.cz/item/CS_URS_2021_01/210280002" TargetMode="External" /><Relationship Id="rId19" Type="http://schemas.openxmlformats.org/officeDocument/2006/relationships/hyperlink" Target="https://podminky.urs.cz/item/CS_URS_2021_02/210813011" TargetMode="External" /><Relationship Id="rId20" Type="http://schemas.openxmlformats.org/officeDocument/2006/relationships/hyperlink" Target="https://podminky.urs.cz/item/CS_URS_2021_02/210813011" TargetMode="External" /><Relationship Id="rId21" Type="http://schemas.openxmlformats.org/officeDocument/2006/relationships/hyperlink" Target="https://podminky.urs.cz/item/CS_URS_2021_02/210813037" TargetMode="External" /><Relationship Id="rId22" Type="http://schemas.openxmlformats.org/officeDocument/2006/relationships/hyperlink" Target="https://podminky.urs.cz/item/CS_URS_2021_02/210813061" TargetMode="External" /><Relationship Id="rId23" Type="http://schemas.openxmlformats.org/officeDocument/2006/relationships/hyperlink" Target="https://podminky.urs.cz/item/CS_URS_2021_02/210813063" TargetMode="External" /><Relationship Id="rId24" Type="http://schemas.openxmlformats.org/officeDocument/2006/relationships/hyperlink" Target="https://podminky.urs.cz/item/CS_URS_2021_01/043002000" TargetMode="External" /><Relationship Id="rId25" Type="http://schemas.openxmlformats.org/officeDocument/2006/relationships/hyperlink" Target="https://podminky.urs.cz/item/CS_URS_2021_01/045002000" TargetMode="External" /><Relationship Id="rId26" Type="http://schemas.openxmlformats.org/officeDocument/2006/relationships/hyperlink" Target="https://podminky.urs.cz/item/CS_URS_2021_01/065002000" TargetMode="External" /><Relationship Id="rId27" Type="http://schemas.openxmlformats.org/officeDocument/2006/relationships/hyperlink" Target="https://podminky.urs.cz/item/CS_URS_2021_01/090001000" TargetMode="External" /><Relationship Id="rId28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741136321" TargetMode="External" /><Relationship Id="rId2" Type="http://schemas.openxmlformats.org/officeDocument/2006/relationships/hyperlink" Target="https://podminky.urs.cz/item/CS_URS_2021_01/741210002" TargetMode="External" /><Relationship Id="rId3" Type="http://schemas.openxmlformats.org/officeDocument/2006/relationships/hyperlink" Target="https://podminky.urs.cz/item/CS_URS_2021_01/741320165" TargetMode="External" /><Relationship Id="rId4" Type="http://schemas.openxmlformats.org/officeDocument/2006/relationships/hyperlink" Target="https://podminky.urs.cz/item/CS_URS_2021_02/741320171" TargetMode="External" /><Relationship Id="rId5" Type="http://schemas.openxmlformats.org/officeDocument/2006/relationships/hyperlink" Target="https://podminky.urs.cz/item/CS_URS_2021_01/741320201" TargetMode="External" /><Relationship Id="rId6" Type="http://schemas.openxmlformats.org/officeDocument/2006/relationships/hyperlink" Target="https://podminky.urs.cz/item/CS_URS_2021_02/741321001" TargetMode="External" /><Relationship Id="rId7" Type="http://schemas.openxmlformats.org/officeDocument/2006/relationships/hyperlink" Target="https://podminky.urs.cz/item/CS_URS_2021_01/741321043" TargetMode="External" /><Relationship Id="rId8" Type="http://schemas.openxmlformats.org/officeDocument/2006/relationships/hyperlink" Target="https://podminky.urs.cz/item/CS_URS_2021_01/741322061" TargetMode="External" /><Relationship Id="rId9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974041112" TargetMode="External" /><Relationship Id="rId2" Type="http://schemas.openxmlformats.org/officeDocument/2006/relationships/hyperlink" Target="https://podminky.urs.cz/item/CS_URS_2021_01/977332211" TargetMode="External" /><Relationship Id="rId3" Type="http://schemas.openxmlformats.org/officeDocument/2006/relationships/hyperlink" Target="https://podminky.urs.cz/item/CS_URS_2021_02/741110041" TargetMode="External" /><Relationship Id="rId4" Type="http://schemas.openxmlformats.org/officeDocument/2006/relationships/hyperlink" Target="https://podminky.urs.cz/item/CS_URS_2021_02/741110511" TargetMode="External" /><Relationship Id="rId5" Type="http://schemas.openxmlformats.org/officeDocument/2006/relationships/hyperlink" Target="https://podminky.urs.cz/item/CS_URS_2021_02/741110555" TargetMode="External" /><Relationship Id="rId6" Type="http://schemas.openxmlformats.org/officeDocument/2006/relationships/hyperlink" Target="https://podminky.urs.cz/item/CS_URS_2021_02/741112001" TargetMode="External" /><Relationship Id="rId7" Type="http://schemas.openxmlformats.org/officeDocument/2006/relationships/hyperlink" Target="https://podminky.urs.cz/item/CS_URS_2021_02/741132301" TargetMode="External" /><Relationship Id="rId8" Type="http://schemas.openxmlformats.org/officeDocument/2006/relationships/hyperlink" Target="https://podminky.urs.cz/item/CS_URS_2021_01/742121001" TargetMode="External" /><Relationship Id="rId9" Type="http://schemas.openxmlformats.org/officeDocument/2006/relationships/hyperlink" Target="https://podminky.urs.cz/item/CS_URS_2021_01/742190002" TargetMode="External" /><Relationship Id="rId10" Type="http://schemas.openxmlformats.org/officeDocument/2006/relationships/hyperlink" Target="https://podminky.urs.cz/item/CS_URS_2021_02/742110102" TargetMode="External" /><Relationship Id="rId11" Type="http://schemas.openxmlformats.org/officeDocument/2006/relationships/hyperlink" Target="https://podminky.urs.cz/item/CS_URS_2021_02/742330042" TargetMode="External" /><Relationship Id="rId12" Type="http://schemas.openxmlformats.org/officeDocument/2006/relationships/hyperlink" Target="https://podminky.urs.cz/item/CS_URS_2021_01/742330101" TargetMode="External" /><Relationship Id="rId13" Type="http://schemas.openxmlformats.org/officeDocument/2006/relationships/hyperlink" Target="https://podminky.urs.cz/item/CS_URS_2021_02/742340002" TargetMode="External" /><Relationship Id="rId14" Type="http://schemas.openxmlformats.org/officeDocument/2006/relationships/hyperlink" Target="https://podminky.urs.cz/item/CS_URS_2021_01/043002000" TargetMode="External" /><Relationship Id="rId15" Type="http://schemas.openxmlformats.org/officeDocument/2006/relationships/hyperlink" Target="https://podminky.urs.cz/item/CS_URS_2021_01/045002000" TargetMode="External" /><Relationship Id="rId16" Type="http://schemas.openxmlformats.org/officeDocument/2006/relationships/hyperlink" Target="https://podminky.urs.cz/item/CS_URS_2021_01/065002000" TargetMode="External" /><Relationship Id="rId17" Type="http://schemas.openxmlformats.org/officeDocument/2006/relationships/hyperlink" Target="https://podminky.urs.cz/item/CS_URS_2021_01/090001000" TargetMode="External" /><Relationship Id="rId18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851563" style="1" customWidth="1"/>
    <col min="2" max="2" width="1.710938" style="1" customWidth="1"/>
    <col min="3" max="3" width="4.421875" style="1" customWidth="1"/>
    <col min="4" max="4" width="2.851563" style="1" customWidth="1"/>
    <col min="5" max="5" width="2.851563" style="1" customWidth="1"/>
    <col min="6" max="6" width="2.851563" style="1" customWidth="1"/>
    <col min="7" max="7" width="2.851563" style="1" customWidth="1"/>
    <col min="8" max="8" width="2.851563" style="1" customWidth="1"/>
    <col min="9" max="9" width="2.851563" style="1" customWidth="1"/>
    <col min="10" max="10" width="2.851563" style="1" customWidth="1"/>
    <col min="11" max="11" width="2.851563" style="1" customWidth="1"/>
    <col min="12" max="12" width="2.851563" style="1" customWidth="1"/>
    <col min="13" max="13" width="2.851563" style="1" customWidth="1"/>
    <col min="14" max="14" width="2.851563" style="1" customWidth="1"/>
    <col min="15" max="15" width="2.851563" style="1" customWidth="1"/>
    <col min="16" max="16" width="2.851563" style="1" customWidth="1"/>
    <col min="17" max="17" width="2.851563" style="1" customWidth="1"/>
    <col min="18" max="18" width="2.851563" style="1" customWidth="1"/>
    <col min="19" max="19" width="2.851563" style="1" customWidth="1"/>
    <col min="20" max="20" width="2.851563" style="1" customWidth="1"/>
    <col min="21" max="21" width="2.851563" style="1" customWidth="1"/>
    <col min="22" max="22" width="2.851563" style="1" customWidth="1"/>
    <col min="23" max="23" width="2.851563" style="1" customWidth="1"/>
    <col min="24" max="24" width="2.851563" style="1" customWidth="1"/>
    <col min="25" max="25" width="2.851563" style="1" customWidth="1"/>
    <col min="26" max="26" width="2.851563" style="1" customWidth="1"/>
    <col min="27" max="27" width="2.851563" style="1" customWidth="1"/>
    <col min="28" max="28" width="2.851563" style="1" customWidth="1"/>
    <col min="29" max="29" width="2.851563" style="1" customWidth="1"/>
    <col min="30" max="30" width="2.851563" style="1" customWidth="1"/>
    <col min="31" max="31" width="2.851563" style="1" customWidth="1"/>
    <col min="32" max="32" width="2.851563" style="1" customWidth="1"/>
    <col min="33" max="33" width="2.851563" style="1" customWidth="1"/>
    <col min="34" max="34" width="3.574219" style="1" customWidth="1"/>
    <col min="35" max="35" width="42.28125" style="1" customWidth="1"/>
    <col min="36" max="36" width="2.574219" style="1" customWidth="1"/>
    <col min="37" max="37" width="2.574219" style="1" customWidth="1"/>
    <col min="38" max="38" width="8.851563" style="1" customWidth="1"/>
    <col min="39" max="39" width="3.574219" style="1" customWidth="1"/>
    <col min="40" max="40" width="14.28125" style="1" customWidth="1"/>
    <col min="41" max="41" width="8.003906" style="1" customWidth="1"/>
    <col min="42" max="42" width="4.421875" style="1" customWidth="1"/>
    <col min="43" max="43" width="16.71094" style="1" customWidth="1"/>
    <col min="44" max="44" width="14.57422" style="1" customWidth="1"/>
    <col min="45" max="45" width="27.71094" style="1" hidden="1" customWidth="1"/>
    <col min="46" max="46" width="27.71094" style="1" hidden="1" customWidth="1"/>
    <col min="47" max="47" width="27.71094" style="1" hidden="1" customWidth="1"/>
    <col min="48" max="48" width="23.14063" style="1" hidden="1" customWidth="1"/>
    <col min="49" max="49" width="23.14063" style="1" hidden="1" customWidth="1"/>
    <col min="50" max="50" width="26.71094" style="1" hidden="1" customWidth="1"/>
    <col min="51" max="51" width="26.71094" style="1" hidden="1" customWidth="1"/>
    <col min="52" max="52" width="23.14063" style="1" hidden="1" customWidth="1"/>
    <col min="53" max="53" width="20.57422" style="1" hidden="1" customWidth="1"/>
    <col min="54" max="54" width="26.71094" style="1" hidden="1" customWidth="1"/>
    <col min="55" max="55" width="23.14063" style="1" hidden="1" customWidth="1"/>
    <col min="56" max="56" width="20.57422" style="1" hidden="1" customWidth="1"/>
    <col min="57" max="57" width="71.14063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37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8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20220707v06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výukových prostor FUD v Kampusu UJEP - v06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UJEP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28. 2. 2023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Univerzita Jana Evangelisty Purkyně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Correct BC,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6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Correct BC,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ROUND(AG55+SUM(AG56:AG60),2)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ROUND(AS55+SUM(AS56:AS60),2)</f>
        <v>0</v>
      </c>
      <c r="AT54" s="108">
        <f>ROUND(SUM(AV54:AW54),2)</f>
        <v>0</v>
      </c>
      <c r="AU54" s="109">
        <f>ROUND(AU55+SUM(AU56:AU60),5)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ROUND(AZ55+SUM(AZ56:AZ60),2)</f>
        <v>0</v>
      </c>
      <c r="BA54" s="108">
        <f>ROUND(BA55+SUM(BA56:BA60),2)</f>
        <v>0</v>
      </c>
      <c r="BB54" s="108">
        <f>ROUND(BB55+SUM(BB56:BB60),2)</f>
        <v>0</v>
      </c>
      <c r="BC54" s="108">
        <f>ROUND(BC55+SUM(BC56:BC60),2)</f>
        <v>0</v>
      </c>
      <c r="BD54" s="110">
        <f>ROUND(BD55+SUM(BD56:BD60),2)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="7" customFormat="1" ht="14.4" customHeight="1">
      <c r="A55" s="113" t="s">
        <v>79</v>
      </c>
      <c r="B55" s="114"/>
      <c r="C55" s="115"/>
      <c r="D55" s="116" t="s">
        <v>80</v>
      </c>
      <c r="E55" s="116"/>
      <c r="F55" s="116"/>
      <c r="G55" s="116"/>
      <c r="H55" s="116"/>
      <c r="I55" s="117"/>
      <c r="J55" s="116" t="s">
        <v>81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00 - Vedlejší rozpočto...'!J30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82</v>
      </c>
      <c r="AR55" s="120"/>
      <c r="AS55" s="121">
        <v>0</v>
      </c>
      <c r="AT55" s="122">
        <f>ROUND(SUM(AV55:AW55),2)</f>
        <v>0</v>
      </c>
      <c r="AU55" s="123">
        <f>'SO 00 - Vedlejší rozpočto...'!P87</f>
        <v>0</v>
      </c>
      <c r="AV55" s="122">
        <f>'SO 00 - Vedlejší rozpočto...'!J33</f>
        <v>0</v>
      </c>
      <c r="AW55" s="122">
        <f>'SO 00 - Vedlejší rozpočto...'!J34</f>
        <v>0</v>
      </c>
      <c r="AX55" s="122">
        <f>'SO 00 - Vedlejší rozpočto...'!J35</f>
        <v>0</v>
      </c>
      <c r="AY55" s="122">
        <f>'SO 00 - Vedlejší rozpočto...'!J36</f>
        <v>0</v>
      </c>
      <c r="AZ55" s="122">
        <f>'SO 00 - Vedlejší rozpočto...'!F33</f>
        <v>0</v>
      </c>
      <c r="BA55" s="122">
        <f>'SO 00 - Vedlejší rozpočto...'!F34</f>
        <v>0</v>
      </c>
      <c r="BB55" s="122">
        <f>'SO 00 - Vedlejší rozpočto...'!F35</f>
        <v>0</v>
      </c>
      <c r="BC55" s="122">
        <f>'SO 00 - Vedlejší rozpočto...'!F36</f>
        <v>0</v>
      </c>
      <c r="BD55" s="124">
        <f>'SO 00 - Vedlejší rozpočto...'!F37</f>
        <v>0</v>
      </c>
      <c r="BE55" s="7"/>
      <c r="BT55" s="125" t="s">
        <v>83</v>
      </c>
      <c r="BV55" s="125" t="s">
        <v>77</v>
      </c>
      <c r="BW55" s="125" t="s">
        <v>84</v>
      </c>
      <c r="BX55" s="125" t="s">
        <v>5</v>
      </c>
      <c r="CL55" s="125" t="s">
        <v>19</v>
      </c>
      <c r="CM55" s="125" t="s">
        <v>85</v>
      </c>
    </row>
    <row r="56" s="7" customFormat="1" ht="14.4" customHeight="1">
      <c r="A56" s="113" t="s">
        <v>79</v>
      </c>
      <c r="B56" s="114"/>
      <c r="C56" s="115"/>
      <c r="D56" s="116" t="s">
        <v>86</v>
      </c>
      <c r="E56" s="116"/>
      <c r="F56" s="116"/>
      <c r="G56" s="116"/>
      <c r="H56" s="116"/>
      <c r="I56" s="117"/>
      <c r="J56" s="116" t="s">
        <v>87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01 - Architektonicky s...'!J30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82</v>
      </c>
      <c r="AR56" s="120"/>
      <c r="AS56" s="121">
        <v>0</v>
      </c>
      <c r="AT56" s="122">
        <f>ROUND(SUM(AV56:AW56),2)</f>
        <v>0</v>
      </c>
      <c r="AU56" s="123">
        <f>'SO 01 - Architektonicky s...'!P114</f>
        <v>0</v>
      </c>
      <c r="AV56" s="122">
        <f>'SO 01 - Architektonicky s...'!J33</f>
        <v>0</v>
      </c>
      <c r="AW56" s="122">
        <f>'SO 01 - Architektonicky s...'!J34</f>
        <v>0</v>
      </c>
      <c r="AX56" s="122">
        <f>'SO 01 - Architektonicky s...'!J35</f>
        <v>0</v>
      </c>
      <c r="AY56" s="122">
        <f>'SO 01 - Architektonicky s...'!J36</f>
        <v>0</v>
      </c>
      <c r="AZ56" s="122">
        <f>'SO 01 - Architektonicky s...'!F33</f>
        <v>0</v>
      </c>
      <c r="BA56" s="122">
        <f>'SO 01 - Architektonicky s...'!F34</f>
        <v>0</v>
      </c>
      <c r="BB56" s="122">
        <f>'SO 01 - Architektonicky s...'!F35</f>
        <v>0</v>
      </c>
      <c r="BC56" s="122">
        <f>'SO 01 - Architektonicky s...'!F36</f>
        <v>0</v>
      </c>
      <c r="BD56" s="124">
        <f>'SO 01 - Architektonicky s...'!F37</f>
        <v>0</v>
      </c>
      <c r="BE56" s="7"/>
      <c r="BT56" s="125" t="s">
        <v>83</v>
      </c>
      <c r="BV56" s="125" t="s">
        <v>77</v>
      </c>
      <c r="BW56" s="125" t="s">
        <v>88</v>
      </c>
      <c r="BX56" s="125" t="s">
        <v>5</v>
      </c>
      <c r="CL56" s="125" t="s">
        <v>19</v>
      </c>
      <c r="CM56" s="125" t="s">
        <v>85</v>
      </c>
    </row>
    <row r="57" s="7" customFormat="1" ht="14.4" customHeight="1">
      <c r="A57" s="113" t="s">
        <v>79</v>
      </c>
      <c r="B57" s="114"/>
      <c r="C57" s="115"/>
      <c r="D57" s="116" t="s">
        <v>89</v>
      </c>
      <c r="E57" s="116"/>
      <c r="F57" s="116"/>
      <c r="G57" s="116"/>
      <c r="H57" s="116"/>
      <c r="I57" s="117"/>
      <c r="J57" s="116" t="s">
        <v>90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'TI 01 - Vzduchotechnika'!J30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82</v>
      </c>
      <c r="AR57" s="120"/>
      <c r="AS57" s="121">
        <v>0</v>
      </c>
      <c r="AT57" s="122">
        <f>ROUND(SUM(AV57:AW57),2)</f>
        <v>0</v>
      </c>
      <c r="AU57" s="123">
        <f>'TI 01 - Vzduchotechnika'!P82</f>
        <v>0</v>
      </c>
      <c r="AV57" s="122">
        <f>'TI 01 - Vzduchotechnika'!J33</f>
        <v>0</v>
      </c>
      <c r="AW57" s="122">
        <f>'TI 01 - Vzduchotechnika'!J34</f>
        <v>0</v>
      </c>
      <c r="AX57" s="122">
        <f>'TI 01 - Vzduchotechnika'!J35</f>
        <v>0</v>
      </c>
      <c r="AY57" s="122">
        <f>'TI 01 - Vzduchotechnika'!J36</f>
        <v>0</v>
      </c>
      <c r="AZ57" s="122">
        <f>'TI 01 - Vzduchotechnika'!F33</f>
        <v>0</v>
      </c>
      <c r="BA57" s="122">
        <f>'TI 01 - Vzduchotechnika'!F34</f>
        <v>0</v>
      </c>
      <c r="BB57" s="122">
        <f>'TI 01 - Vzduchotechnika'!F35</f>
        <v>0</v>
      </c>
      <c r="BC57" s="122">
        <f>'TI 01 - Vzduchotechnika'!F36</f>
        <v>0</v>
      </c>
      <c r="BD57" s="124">
        <f>'TI 01 - Vzduchotechnika'!F37</f>
        <v>0</v>
      </c>
      <c r="BE57" s="7"/>
      <c r="BT57" s="125" t="s">
        <v>83</v>
      </c>
      <c r="BV57" s="125" t="s">
        <v>77</v>
      </c>
      <c r="BW57" s="125" t="s">
        <v>91</v>
      </c>
      <c r="BX57" s="125" t="s">
        <v>5</v>
      </c>
      <c r="CL57" s="125" t="s">
        <v>19</v>
      </c>
      <c r="CM57" s="125" t="s">
        <v>85</v>
      </c>
    </row>
    <row r="58" s="7" customFormat="1" ht="14.4" customHeight="1">
      <c r="A58" s="113" t="s">
        <v>79</v>
      </c>
      <c r="B58" s="114"/>
      <c r="C58" s="115"/>
      <c r="D58" s="116" t="s">
        <v>92</v>
      </c>
      <c r="E58" s="116"/>
      <c r="F58" s="116"/>
      <c r="G58" s="116"/>
      <c r="H58" s="116"/>
      <c r="I58" s="117"/>
      <c r="J58" s="116" t="s">
        <v>93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'TI 02 - Zdravotechnické i...'!J30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82</v>
      </c>
      <c r="AR58" s="120"/>
      <c r="AS58" s="121">
        <v>0</v>
      </c>
      <c r="AT58" s="122">
        <f>ROUND(SUM(AV58:AW58),2)</f>
        <v>0</v>
      </c>
      <c r="AU58" s="123">
        <f>'TI 02 - Zdravotechnické i...'!P92</f>
        <v>0</v>
      </c>
      <c r="AV58" s="122">
        <f>'TI 02 - Zdravotechnické i...'!J33</f>
        <v>0</v>
      </c>
      <c r="AW58" s="122">
        <f>'TI 02 - Zdravotechnické i...'!J34</f>
        <v>0</v>
      </c>
      <c r="AX58" s="122">
        <f>'TI 02 - Zdravotechnické i...'!J35</f>
        <v>0</v>
      </c>
      <c r="AY58" s="122">
        <f>'TI 02 - Zdravotechnické i...'!J36</f>
        <v>0</v>
      </c>
      <c r="AZ58" s="122">
        <f>'TI 02 - Zdravotechnické i...'!F33</f>
        <v>0</v>
      </c>
      <c r="BA58" s="122">
        <f>'TI 02 - Zdravotechnické i...'!F34</f>
        <v>0</v>
      </c>
      <c r="BB58" s="122">
        <f>'TI 02 - Zdravotechnické i...'!F35</f>
        <v>0</v>
      </c>
      <c r="BC58" s="122">
        <f>'TI 02 - Zdravotechnické i...'!F36</f>
        <v>0</v>
      </c>
      <c r="BD58" s="124">
        <f>'TI 02 - Zdravotechnické i...'!F37</f>
        <v>0</v>
      </c>
      <c r="BE58" s="7"/>
      <c r="BT58" s="125" t="s">
        <v>83</v>
      </c>
      <c r="BV58" s="125" t="s">
        <v>77</v>
      </c>
      <c r="BW58" s="125" t="s">
        <v>94</v>
      </c>
      <c r="BX58" s="125" t="s">
        <v>5</v>
      </c>
      <c r="CL58" s="125" t="s">
        <v>19</v>
      </c>
      <c r="CM58" s="125" t="s">
        <v>85</v>
      </c>
    </row>
    <row r="59" s="7" customFormat="1" ht="14.4" customHeight="1">
      <c r="A59" s="113" t="s">
        <v>79</v>
      </c>
      <c r="B59" s="114"/>
      <c r="C59" s="115"/>
      <c r="D59" s="116" t="s">
        <v>95</v>
      </c>
      <c r="E59" s="116"/>
      <c r="F59" s="116"/>
      <c r="G59" s="116"/>
      <c r="H59" s="116"/>
      <c r="I59" s="117"/>
      <c r="J59" s="116" t="s">
        <v>96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02 - Informační systém'!J30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82</v>
      </c>
      <c r="AR59" s="120"/>
      <c r="AS59" s="121">
        <v>0</v>
      </c>
      <c r="AT59" s="122">
        <f>ROUND(SUM(AV59:AW59),2)</f>
        <v>0</v>
      </c>
      <c r="AU59" s="123">
        <f>'SO 02 - Informační systém'!P81</f>
        <v>0</v>
      </c>
      <c r="AV59" s="122">
        <f>'SO 02 - Informační systém'!J33</f>
        <v>0</v>
      </c>
      <c r="AW59" s="122">
        <f>'SO 02 - Informační systém'!J34</f>
        <v>0</v>
      </c>
      <c r="AX59" s="122">
        <f>'SO 02 - Informační systém'!J35</f>
        <v>0</v>
      </c>
      <c r="AY59" s="122">
        <f>'SO 02 - Informační systém'!J36</f>
        <v>0</v>
      </c>
      <c r="AZ59" s="122">
        <f>'SO 02 - Informační systém'!F33</f>
        <v>0</v>
      </c>
      <c r="BA59" s="122">
        <f>'SO 02 - Informační systém'!F34</f>
        <v>0</v>
      </c>
      <c r="BB59" s="122">
        <f>'SO 02 - Informační systém'!F35</f>
        <v>0</v>
      </c>
      <c r="BC59" s="122">
        <f>'SO 02 - Informační systém'!F36</f>
        <v>0</v>
      </c>
      <c r="BD59" s="124">
        <f>'SO 02 - Informační systém'!F37</f>
        <v>0</v>
      </c>
      <c r="BE59" s="7"/>
      <c r="BT59" s="125" t="s">
        <v>83</v>
      </c>
      <c r="BV59" s="125" t="s">
        <v>77</v>
      </c>
      <c r="BW59" s="125" t="s">
        <v>97</v>
      </c>
      <c r="BX59" s="125" t="s">
        <v>5</v>
      </c>
      <c r="CL59" s="125" t="s">
        <v>19</v>
      </c>
      <c r="CM59" s="125" t="s">
        <v>85</v>
      </c>
    </row>
    <row r="60" s="7" customFormat="1" ht="14.4" customHeight="1">
      <c r="A60" s="7"/>
      <c r="B60" s="114"/>
      <c r="C60" s="115"/>
      <c r="D60" s="116" t="s">
        <v>98</v>
      </c>
      <c r="E60" s="116"/>
      <c r="F60" s="116"/>
      <c r="G60" s="116"/>
      <c r="H60" s="116"/>
      <c r="I60" s="117"/>
      <c r="J60" s="116" t="s">
        <v>99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ROUND(SUM(AG61:AG64),2)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82</v>
      </c>
      <c r="AR60" s="120"/>
      <c r="AS60" s="121">
        <f>ROUND(SUM(AS61:AS64),2)</f>
        <v>0</v>
      </c>
      <c r="AT60" s="122">
        <f>ROUND(SUM(AV60:AW60),2)</f>
        <v>0</v>
      </c>
      <c r="AU60" s="123">
        <f>ROUND(SUM(AU61:AU64),5)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ROUND(SUM(AZ61:AZ64),2)</f>
        <v>0</v>
      </c>
      <c r="BA60" s="122">
        <f>ROUND(SUM(BA61:BA64),2)</f>
        <v>0</v>
      </c>
      <c r="BB60" s="122">
        <f>ROUND(SUM(BB61:BB64),2)</f>
        <v>0</v>
      </c>
      <c r="BC60" s="122">
        <f>ROUND(SUM(BC61:BC64),2)</f>
        <v>0</v>
      </c>
      <c r="BD60" s="124">
        <f>ROUND(SUM(BD61:BD64),2)</f>
        <v>0</v>
      </c>
      <c r="BE60" s="7"/>
      <c r="BS60" s="125" t="s">
        <v>74</v>
      </c>
      <c r="BT60" s="125" t="s">
        <v>83</v>
      </c>
      <c r="BU60" s="125" t="s">
        <v>76</v>
      </c>
      <c r="BV60" s="125" t="s">
        <v>77</v>
      </c>
      <c r="BW60" s="125" t="s">
        <v>100</v>
      </c>
      <c r="BX60" s="125" t="s">
        <v>5</v>
      </c>
      <c r="CL60" s="125" t="s">
        <v>19</v>
      </c>
      <c r="CM60" s="125" t="s">
        <v>75</v>
      </c>
    </row>
    <row r="61" s="4" customFormat="1" ht="14.4" customHeight="1">
      <c r="A61" s="113" t="s">
        <v>79</v>
      </c>
      <c r="B61" s="65"/>
      <c r="C61" s="127"/>
      <c r="D61" s="127"/>
      <c r="E61" s="128" t="s">
        <v>101</v>
      </c>
      <c r="F61" s="128"/>
      <c r="G61" s="128"/>
      <c r="H61" s="128"/>
      <c r="I61" s="128"/>
      <c r="J61" s="127"/>
      <c r="K61" s="128" t="s">
        <v>102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'01 - Silnoproudá elektrot...'!J32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103</v>
      </c>
      <c r="AR61" s="67"/>
      <c r="AS61" s="131">
        <v>0</v>
      </c>
      <c r="AT61" s="132">
        <f>ROUND(SUM(AV61:AW61),2)</f>
        <v>0</v>
      </c>
      <c r="AU61" s="133">
        <f>'01 - Silnoproudá elektrot...'!P96</f>
        <v>0</v>
      </c>
      <c r="AV61" s="132">
        <f>'01 - Silnoproudá elektrot...'!J35</f>
        <v>0</v>
      </c>
      <c r="AW61" s="132">
        <f>'01 - Silnoproudá elektrot...'!J36</f>
        <v>0</v>
      </c>
      <c r="AX61" s="132">
        <f>'01 - Silnoproudá elektrot...'!J37</f>
        <v>0</v>
      </c>
      <c r="AY61" s="132">
        <f>'01 - Silnoproudá elektrot...'!J38</f>
        <v>0</v>
      </c>
      <c r="AZ61" s="132">
        <f>'01 - Silnoproudá elektrot...'!F35</f>
        <v>0</v>
      </c>
      <c r="BA61" s="132">
        <f>'01 - Silnoproudá elektrot...'!F36</f>
        <v>0</v>
      </c>
      <c r="BB61" s="132">
        <f>'01 - Silnoproudá elektrot...'!F37</f>
        <v>0</v>
      </c>
      <c r="BC61" s="132">
        <f>'01 - Silnoproudá elektrot...'!F38</f>
        <v>0</v>
      </c>
      <c r="BD61" s="134">
        <f>'01 - Silnoproudá elektrot...'!F39</f>
        <v>0</v>
      </c>
      <c r="BE61" s="4"/>
      <c r="BT61" s="135" t="s">
        <v>85</v>
      </c>
      <c r="BV61" s="135" t="s">
        <v>77</v>
      </c>
      <c r="BW61" s="135" t="s">
        <v>104</v>
      </c>
      <c r="BX61" s="135" t="s">
        <v>100</v>
      </c>
      <c r="CL61" s="135" t="s">
        <v>19</v>
      </c>
    </row>
    <row r="62" s="4" customFormat="1" ht="14.4" customHeight="1">
      <c r="A62" s="113" t="s">
        <v>79</v>
      </c>
      <c r="B62" s="65"/>
      <c r="C62" s="127"/>
      <c r="D62" s="127"/>
      <c r="E62" s="128" t="s">
        <v>105</v>
      </c>
      <c r="F62" s="128"/>
      <c r="G62" s="128"/>
      <c r="H62" s="128"/>
      <c r="I62" s="128"/>
      <c r="J62" s="127"/>
      <c r="K62" s="128" t="s">
        <v>106</v>
      </c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'02 - Rozvaděč R-2.PP'!J32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103</v>
      </c>
      <c r="AR62" s="67"/>
      <c r="AS62" s="131">
        <v>0</v>
      </c>
      <c r="AT62" s="132">
        <f>ROUND(SUM(AV62:AW62),2)</f>
        <v>0</v>
      </c>
      <c r="AU62" s="133">
        <f>'02 - Rozvaděč R-2.PP'!P87</f>
        <v>0</v>
      </c>
      <c r="AV62" s="132">
        <f>'02 - Rozvaděč R-2.PP'!J35</f>
        <v>0</v>
      </c>
      <c r="AW62" s="132">
        <f>'02 - Rozvaděč R-2.PP'!J36</f>
        <v>0</v>
      </c>
      <c r="AX62" s="132">
        <f>'02 - Rozvaděč R-2.PP'!J37</f>
        <v>0</v>
      </c>
      <c r="AY62" s="132">
        <f>'02 - Rozvaděč R-2.PP'!J38</f>
        <v>0</v>
      </c>
      <c r="AZ62" s="132">
        <f>'02 - Rozvaděč R-2.PP'!F35</f>
        <v>0</v>
      </c>
      <c r="BA62" s="132">
        <f>'02 - Rozvaděč R-2.PP'!F36</f>
        <v>0</v>
      </c>
      <c r="BB62" s="132">
        <f>'02 - Rozvaděč R-2.PP'!F37</f>
        <v>0</v>
      </c>
      <c r="BC62" s="132">
        <f>'02 - Rozvaděč R-2.PP'!F38</f>
        <v>0</v>
      </c>
      <c r="BD62" s="134">
        <f>'02 - Rozvaděč R-2.PP'!F39</f>
        <v>0</v>
      </c>
      <c r="BE62" s="4"/>
      <c r="BT62" s="135" t="s">
        <v>85</v>
      </c>
      <c r="BV62" s="135" t="s">
        <v>77</v>
      </c>
      <c r="BW62" s="135" t="s">
        <v>107</v>
      </c>
      <c r="BX62" s="135" t="s">
        <v>100</v>
      </c>
      <c r="CL62" s="135" t="s">
        <v>19</v>
      </c>
    </row>
    <row r="63" s="4" customFormat="1" ht="14.4" customHeight="1">
      <c r="A63" s="113" t="s">
        <v>79</v>
      </c>
      <c r="B63" s="65"/>
      <c r="C63" s="127"/>
      <c r="D63" s="127"/>
      <c r="E63" s="128" t="s">
        <v>108</v>
      </c>
      <c r="F63" s="128"/>
      <c r="G63" s="128"/>
      <c r="H63" s="128"/>
      <c r="I63" s="128"/>
      <c r="J63" s="127"/>
      <c r="K63" s="128" t="s">
        <v>109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'03 - Slaboproudá elektroi...'!J32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103</v>
      </c>
      <c r="AR63" s="67"/>
      <c r="AS63" s="131">
        <v>0</v>
      </c>
      <c r="AT63" s="132">
        <f>ROUND(SUM(AV63:AW63),2)</f>
        <v>0</v>
      </c>
      <c r="AU63" s="133">
        <f>'03 - Slaboproudá elektroi...'!P94</f>
        <v>0</v>
      </c>
      <c r="AV63" s="132">
        <f>'03 - Slaboproudá elektroi...'!J35</f>
        <v>0</v>
      </c>
      <c r="AW63" s="132">
        <f>'03 - Slaboproudá elektroi...'!J36</f>
        <v>0</v>
      </c>
      <c r="AX63" s="132">
        <f>'03 - Slaboproudá elektroi...'!J37</f>
        <v>0</v>
      </c>
      <c r="AY63" s="132">
        <f>'03 - Slaboproudá elektroi...'!J38</f>
        <v>0</v>
      </c>
      <c r="AZ63" s="132">
        <f>'03 - Slaboproudá elektroi...'!F35</f>
        <v>0</v>
      </c>
      <c r="BA63" s="132">
        <f>'03 - Slaboproudá elektroi...'!F36</f>
        <v>0</v>
      </c>
      <c r="BB63" s="132">
        <f>'03 - Slaboproudá elektroi...'!F37</f>
        <v>0</v>
      </c>
      <c r="BC63" s="132">
        <f>'03 - Slaboproudá elektroi...'!F38</f>
        <v>0</v>
      </c>
      <c r="BD63" s="134">
        <f>'03 - Slaboproudá elektroi...'!F39</f>
        <v>0</v>
      </c>
      <c r="BE63" s="4"/>
      <c r="BT63" s="135" t="s">
        <v>85</v>
      </c>
      <c r="BV63" s="135" t="s">
        <v>77</v>
      </c>
      <c r="BW63" s="135" t="s">
        <v>110</v>
      </c>
      <c r="BX63" s="135" t="s">
        <v>100</v>
      </c>
      <c r="CL63" s="135" t="s">
        <v>19</v>
      </c>
    </row>
    <row r="64" s="4" customFormat="1" ht="24" customHeight="1">
      <c r="A64" s="113" t="s">
        <v>79</v>
      </c>
      <c r="B64" s="65"/>
      <c r="C64" s="127"/>
      <c r="D64" s="127"/>
      <c r="E64" s="128" t="s">
        <v>111</v>
      </c>
      <c r="F64" s="128"/>
      <c r="G64" s="128"/>
      <c r="H64" s="128"/>
      <c r="I64" s="128"/>
      <c r="J64" s="127"/>
      <c r="K64" s="128" t="s">
        <v>112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'04 - Přenos dat z měřičů ...'!J32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103</v>
      </c>
      <c r="AR64" s="67"/>
      <c r="AS64" s="136">
        <v>0</v>
      </c>
      <c r="AT64" s="137">
        <f>ROUND(SUM(AV64:AW64),2)</f>
        <v>0</v>
      </c>
      <c r="AU64" s="138">
        <f>'04 - Přenos dat z měřičů ...'!P95</f>
        <v>0</v>
      </c>
      <c r="AV64" s="137">
        <f>'04 - Přenos dat z měřičů ...'!J35</f>
        <v>0</v>
      </c>
      <c r="AW64" s="137">
        <f>'04 - Přenos dat z měřičů ...'!J36</f>
        <v>0</v>
      </c>
      <c r="AX64" s="137">
        <f>'04 - Přenos dat z měřičů ...'!J37</f>
        <v>0</v>
      </c>
      <c r="AY64" s="137">
        <f>'04 - Přenos dat z měřičů ...'!J38</f>
        <v>0</v>
      </c>
      <c r="AZ64" s="137">
        <f>'04 - Přenos dat z měřičů ...'!F35</f>
        <v>0</v>
      </c>
      <c r="BA64" s="137">
        <f>'04 - Přenos dat z měřičů ...'!F36</f>
        <v>0</v>
      </c>
      <c r="BB64" s="137">
        <f>'04 - Přenos dat z měřičů ...'!F37</f>
        <v>0</v>
      </c>
      <c r="BC64" s="137">
        <f>'04 - Přenos dat z měřičů ...'!F38</f>
        <v>0</v>
      </c>
      <c r="BD64" s="139">
        <f>'04 - Přenos dat z měřičů ...'!F39</f>
        <v>0</v>
      </c>
      <c r="BE64" s="4"/>
      <c r="BT64" s="135" t="s">
        <v>85</v>
      </c>
      <c r="BV64" s="135" t="s">
        <v>77</v>
      </c>
      <c r="BW64" s="135" t="s">
        <v>113</v>
      </c>
      <c r="BX64" s="135" t="s">
        <v>100</v>
      </c>
      <c r="CL64" s="135" t="s">
        <v>19</v>
      </c>
    </row>
    <row r="65" s="2" customFormat="1" ht="30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</sheetData>
  <sheetProtection sheet="1" formatColumns="0" formatRows="0" objects="1" scenarios="1" spinCount="100000" saltValue="3++s6aRDn1o/wRud9xmHXXtJ4YATrMinh/MCqZJRpKfWlsRzd9ZttO/PgY16DSYLNWEf29jYTZyMvCRd5yBKwA==" hashValue="w6SR2ASbHm9lXK95U672X1wY2ty2XES8VcZnYH4xORNXW6SlYHOrO/7GuIbRkiSDoF7OFJSXEdfS1wTBVJv5Cw==" algorithmName="SHA-512" password="CC35"/>
  <mergeCells count="78">
    <mergeCell ref="C52:G52"/>
    <mergeCell ref="D60:H60"/>
    <mergeCell ref="D59:H59"/>
    <mergeCell ref="D58:H58"/>
    <mergeCell ref="D57:H57"/>
    <mergeCell ref="D55:H55"/>
    <mergeCell ref="D56:H56"/>
    <mergeCell ref="E64:I64"/>
    <mergeCell ref="E63:I63"/>
    <mergeCell ref="E62:I62"/>
    <mergeCell ref="E61:I61"/>
    <mergeCell ref="I52:AF52"/>
    <mergeCell ref="J60:AF60"/>
    <mergeCell ref="J59:AF59"/>
    <mergeCell ref="J57:AF57"/>
    <mergeCell ref="J56:AF56"/>
    <mergeCell ref="J58:AF58"/>
    <mergeCell ref="J55:AF55"/>
    <mergeCell ref="K63:AF63"/>
    <mergeCell ref="K64:AF64"/>
    <mergeCell ref="K61:AF61"/>
    <mergeCell ref="K62:AF6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6:AM56"/>
    <mergeCell ref="AG60:AM60"/>
    <mergeCell ref="AG62:AM62"/>
    <mergeCell ref="AG59:AM59"/>
    <mergeCell ref="AG52:AM52"/>
    <mergeCell ref="AG58:AM58"/>
    <mergeCell ref="AG63:AM63"/>
    <mergeCell ref="AG57:AM57"/>
    <mergeCell ref="AG55:AM55"/>
    <mergeCell ref="AG64:AM64"/>
    <mergeCell ref="AG61:AM61"/>
    <mergeCell ref="AM47:AN47"/>
    <mergeCell ref="AM50:AP50"/>
    <mergeCell ref="AM49:AP49"/>
    <mergeCell ref="AN61:AP61"/>
    <mergeCell ref="AN60:AP60"/>
    <mergeCell ref="AN62:AP62"/>
    <mergeCell ref="AN52:AP52"/>
    <mergeCell ref="AN59:AP59"/>
    <mergeCell ref="AN58:AP58"/>
    <mergeCell ref="AN57:AP57"/>
    <mergeCell ref="AN63:AP63"/>
    <mergeCell ref="AN64:AP64"/>
    <mergeCell ref="AN55:AP55"/>
    <mergeCell ref="AN56:AP56"/>
    <mergeCell ref="AS49:AT51"/>
    <mergeCell ref="AN54:AP54"/>
  </mergeCells>
  <hyperlinks>
    <hyperlink ref="A55" location="'SO 00 - Vedlejší rozpočto...'!C2" display="/"/>
    <hyperlink ref="A56" location="'SO 01 - Architektonicky s...'!C2" display="/"/>
    <hyperlink ref="A57" location="'TI 01 - Vzduchotechnika'!C2" display="/"/>
    <hyperlink ref="A58" location="'TI 02 - Zdravotechnické i...'!C2" display="/"/>
    <hyperlink ref="A59" location="'SO 02 - Informační systém'!C2" display="/"/>
    <hyperlink ref="A61" location="'01 - Silnoproudá elektrot...'!C2" display="/"/>
    <hyperlink ref="A62" location="'02 - Rozvaděč R-2.PP'!C2" display="/"/>
    <hyperlink ref="A63" location="'03 - Slaboproudá elektroi...'!C2" display="/"/>
    <hyperlink ref="A64" location="'04 - Přenos dat z měřičů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1" customFormat="1" ht="12" customHeight="1">
      <c r="B8" s="22"/>
      <c r="D8" s="144" t="s">
        <v>115</v>
      </c>
      <c r="L8" s="22"/>
    </row>
    <row r="9" s="2" customFormat="1" ht="14.4" customHeight="1">
      <c r="A9" s="40"/>
      <c r="B9" s="46"/>
      <c r="C9" s="40"/>
      <c r="D9" s="40"/>
      <c r="E9" s="145" t="s">
        <v>2134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2135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7" t="s">
        <v>2477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2137</v>
      </c>
      <c r="G14" s="40"/>
      <c r="H14" s="40"/>
      <c r="I14" s="144" t="s">
        <v>23</v>
      </c>
      <c r="J14" s="148" t="str">
        <f>'Rekapitulace stavby'!AN8</f>
        <v>28. 2. 2023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2137</v>
      </c>
      <c r="F17" s="40"/>
      <c r="G17" s="40"/>
      <c r="H17" s="40"/>
      <c r="I17" s="144" t="s">
        <v>29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2137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38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2137</v>
      </c>
      <c r="F26" s="40"/>
      <c r="G26" s="40"/>
      <c r="H26" s="40"/>
      <c r="I26" s="144" t="s">
        <v>29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ROUND(J95,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ROUND((SUM(BE95:BE201)),  2)</f>
        <v>0</v>
      </c>
      <c r="G35" s="40"/>
      <c r="H35" s="40"/>
      <c r="I35" s="159">
        <v>0.20999999999999999</v>
      </c>
      <c r="J35" s="158">
        <f>ROUND(((SUM(BE95:BE201))*I35),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47</v>
      </c>
      <c r="F36" s="158">
        <f>ROUND((SUM(BF95:BF201)),  2)</f>
        <v>0</v>
      </c>
      <c r="G36" s="40"/>
      <c r="H36" s="40"/>
      <c r="I36" s="159">
        <v>0.14999999999999999</v>
      </c>
      <c r="J36" s="158">
        <f>ROUND(((SUM(BF95:BF201))*I36),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48</v>
      </c>
      <c r="F37" s="158">
        <f>ROUND((SUM(BG95:BG201)),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49</v>
      </c>
      <c r="F38" s="158">
        <f>ROUND((SUM(BH95:BH201)),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50</v>
      </c>
      <c r="F39" s="158">
        <f>ROUND((SUM(BI95:BI201)),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1" t="str">
        <f>E7</f>
        <v>Rekonstrukce výukových prostor FUD v Kampusu UJEP - v06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1" t="s">
        <v>2134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2135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04 - Přenos dat z měřičů tepla a vodoměru na dispečink UJEP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28. 2. 2023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33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118</v>
      </c>
      <c r="D61" s="173"/>
      <c r="E61" s="173"/>
      <c r="F61" s="173"/>
      <c r="G61" s="173"/>
      <c r="H61" s="173"/>
      <c r="I61" s="173"/>
      <c r="J61" s="174" t="s">
        <v>119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120</v>
      </c>
    </row>
    <row r="64" s="9" customFormat="1" ht="24.96" customHeight="1">
      <c r="A64" s="9"/>
      <c r="B64" s="176"/>
      <c r="C64" s="177"/>
      <c r="D64" s="178" t="s">
        <v>300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2478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307</v>
      </c>
      <c r="E66" s="184"/>
      <c r="F66" s="184"/>
      <c r="G66" s="184"/>
      <c r="H66" s="184"/>
      <c r="I66" s="184"/>
      <c r="J66" s="185">
        <f>J108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27"/>
      <c r="D67" s="183" t="s">
        <v>2382</v>
      </c>
      <c r="E67" s="184"/>
      <c r="F67" s="184"/>
      <c r="G67" s="184"/>
      <c r="H67" s="184"/>
      <c r="I67" s="184"/>
      <c r="J67" s="185">
        <f>J170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6"/>
      <c r="C68" s="177"/>
      <c r="D68" s="178" t="s">
        <v>2139</v>
      </c>
      <c r="E68" s="179"/>
      <c r="F68" s="179"/>
      <c r="G68" s="179"/>
      <c r="H68" s="179"/>
      <c r="I68" s="179"/>
      <c r="J68" s="180">
        <f>J181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2"/>
      <c r="C69" s="127"/>
      <c r="D69" s="183" t="s">
        <v>2140</v>
      </c>
      <c r="E69" s="184"/>
      <c r="F69" s="184"/>
      <c r="G69" s="184"/>
      <c r="H69" s="184"/>
      <c r="I69" s="184"/>
      <c r="J69" s="185">
        <f>J182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121</v>
      </c>
      <c r="E70" s="179"/>
      <c r="F70" s="179"/>
      <c r="G70" s="179"/>
      <c r="H70" s="179"/>
      <c r="I70" s="179"/>
      <c r="J70" s="180">
        <f>J186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125</v>
      </c>
      <c r="E71" s="184"/>
      <c r="F71" s="184"/>
      <c r="G71" s="184"/>
      <c r="H71" s="184"/>
      <c r="I71" s="184"/>
      <c r="J71" s="185">
        <f>J187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126</v>
      </c>
      <c r="E72" s="184"/>
      <c r="F72" s="184"/>
      <c r="G72" s="184"/>
      <c r="H72" s="184"/>
      <c r="I72" s="184"/>
      <c r="J72" s="185">
        <f>J194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128</v>
      </c>
      <c r="E73" s="184"/>
      <c r="F73" s="184"/>
      <c r="G73" s="184"/>
      <c r="H73" s="184"/>
      <c r="I73" s="184"/>
      <c r="J73" s="185">
        <f>J198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129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4.4" customHeight="1">
      <c r="A83" s="40"/>
      <c r="B83" s="41"/>
      <c r="C83" s="42"/>
      <c r="D83" s="42"/>
      <c r="E83" s="171" t="str">
        <f>E7</f>
        <v>Rekonstrukce výukových prostor FUD v Kampusu UJEP - v06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4.4" customHeight="1">
      <c r="A85" s="40"/>
      <c r="B85" s="41"/>
      <c r="C85" s="42"/>
      <c r="D85" s="42"/>
      <c r="E85" s="171" t="s">
        <v>2134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2135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6" customHeight="1">
      <c r="A87" s="40"/>
      <c r="B87" s="41"/>
      <c r="C87" s="42"/>
      <c r="D87" s="42"/>
      <c r="E87" s="71" t="str">
        <f>E11</f>
        <v>04 - Přenos dat z měřičů tepla a vodoměru na dispečink UJEP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F14</f>
        <v xml:space="preserve"> </v>
      </c>
      <c r="G89" s="42"/>
      <c r="H89" s="42"/>
      <c r="I89" s="34" t="s">
        <v>23</v>
      </c>
      <c r="J89" s="74" t="str">
        <f>IF(J14="","",J14)</f>
        <v>28. 2. 2023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6" customHeight="1">
      <c r="A91" s="40"/>
      <c r="B91" s="41"/>
      <c r="C91" s="34" t="s">
        <v>25</v>
      </c>
      <c r="D91" s="42"/>
      <c r="E91" s="42"/>
      <c r="F91" s="29" t="str">
        <f>E17</f>
        <v xml:space="preserve"> </v>
      </c>
      <c r="G91" s="42"/>
      <c r="H91" s="42"/>
      <c r="I91" s="34" t="s">
        <v>33</v>
      </c>
      <c r="J91" s="38" t="str">
        <f>E23</f>
        <v xml:space="preserve"> 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6" customHeight="1">
      <c r="A92" s="40"/>
      <c r="B92" s="41"/>
      <c r="C92" s="34" t="s">
        <v>31</v>
      </c>
      <c r="D92" s="42"/>
      <c r="E92" s="42"/>
      <c r="F92" s="29" t="str">
        <f>IF(E20="","",E20)</f>
        <v>Vyplň údaj</v>
      </c>
      <c r="G92" s="42"/>
      <c r="H92" s="42"/>
      <c r="I92" s="34" t="s">
        <v>38</v>
      </c>
      <c r="J92" s="38" t="str">
        <f>E26</f>
        <v xml:space="preserve"> 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7"/>
      <c r="B94" s="188"/>
      <c r="C94" s="189" t="s">
        <v>130</v>
      </c>
      <c r="D94" s="190" t="s">
        <v>60</v>
      </c>
      <c r="E94" s="190" t="s">
        <v>56</v>
      </c>
      <c r="F94" s="190" t="s">
        <v>57</v>
      </c>
      <c r="G94" s="190" t="s">
        <v>131</v>
      </c>
      <c r="H94" s="190" t="s">
        <v>132</v>
      </c>
      <c r="I94" s="190" t="s">
        <v>133</v>
      </c>
      <c r="J94" s="190" t="s">
        <v>119</v>
      </c>
      <c r="K94" s="191" t="s">
        <v>134</v>
      </c>
      <c r="L94" s="192"/>
      <c r="M94" s="94" t="s">
        <v>19</v>
      </c>
      <c r="N94" s="95" t="s">
        <v>45</v>
      </c>
      <c r="O94" s="95" t="s">
        <v>135</v>
      </c>
      <c r="P94" s="95" t="s">
        <v>136</v>
      </c>
      <c r="Q94" s="95" t="s">
        <v>137</v>
      </c>
      <c r="R94" s="95" t="s">
        <v>138</v>
      </c>
      <c r="S94" s="95" t="s">
        <v>139</v>
      </c>
      <c r="T94" s="96" t="s">
        <v>140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="2" customFormat="1" ht="22.8" customHeight="1">
      <c r="A95" s="40"/>
      <c r="B95" s="41"/>
      <c r="C95" s="101" t="s">
        <v>141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P96+P181+P186</f>
        <v>0</v>
      </c>
      <c r="Q95" s="98"/>
      <c r="R95" s="195">
        <f>R96+R181+R186</f>
        <v>0.023675000000000002</v>
      </c>
      <c r="S95" s="98"/>
      <c r="T95" s="196">
        <f>T96+T181+T186</f>
        <v>0.0094999999999999998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74</v>
      </c>
      <c r="AU95" s="19" t="s">
        <v>120</v>
      </c>
      <c r="BK95" s="197">
        <f>BK96+BK181+BK186</f>
        <v>0</v>
      </c>
    </row>
    <row r="96" s="12" customFormat="1" ht="25.92" customHeight="1">
      <c r="A96" s="12"/>
      <c r="B96" s="198"/>
      <c r="C96" s="199"/>
      <c r="D96" s="200" t="s">
        <v>74</v>
      </c>
      <c r="E96" s="201" t="s">
        <v>998</v>
      </c>
      <c r="F96" s="201" t="s">
        <v>999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P97+P108+P170</f>
        <v>0</v>
      </c>
      <c r="Q96" s="206"/>
      <c r="R96" s="207">
        <f>R97+R108+R170</f>
        <v>0.023675000000000002</v>
      </c>
      <c r="S96" s="206"/>
      <c r="T96" s="208">
        <f>T97+T108+T170</f>
        <v>0.0094999999999999998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85</v>
      </c>
      <c r="AT96" s="210" t="s">
        <v>74</v>
      </c>
      <c r="AU96" s="210" t="s">
        <v>75</v>
      </c>
      <c r="AY96" s="209" t="s">
        <v>144</v>
      </c>
      <c r="BK96" s="211">
        <f>BK97+BK108+BK170</f>
        <v>0</v>
      </c>
    </row>
    <row r="97" s="12" customFormat="1" ht="22.8" customHeight="1">
      <c r="A97" s="12"/>
      <c r="B97" s="198"/>
      <c r="C97" s="199"/>
      <c r="D97" s="200" t="s">
        <v>74</v>
      </c>
      <c r="E97" s="212" t="s">
        <v>2479</v>
      </c>
      <c r="F97" s="212" t="s">
        <v>2480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SUM(P98:P107)</f>
        <v>0</v>
      </c>
      <c r="Q97" s="206"/>
      <c r="R97" s="207">
        <f>SUM(R98:R107)</f>
        <v>0</v>
      </c>
      <c r="S97" s="206"/>
      <c r="T97" s="208">
        <f>SUM(T98:T107)</f>
        <v>0.0080000000000000002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85</v>
      </c>
      <c r="AT97" s="210" t="s">
        <v>74</v>
      </c>
      <c r="AU97" s="210" t="s">
        <v>83</v>
      </c>
      <c r="AY97" s="209" t="s">
        <v>144</v>
      </c>
      <c r="BK97" s="211">
        <f>SUM(BK98:BK107)</f>
        <v>0</v>
      </c>
    </row>
    <row r="98" s="2" customFormat="1" ht="14.4" customHeight="1">
      <c r="A98" s="40"/>
      <c r="B98" s="41"/>
      <c r="C98" s="214" t="s">
        <v>83</v>
      </c>
      <c r="D98" s="214" t="s">
        <v>147</v>
      </c>
      <c r="E98" s="215" t="s">
        <v>2481</v>
      </c>
      <c r="F98" s="216" t="s">
        <v>2482</v>
      </c>
      <c r="G98" s="217" t="s">
        <v>194</v>
      </c>
      <c r="H98" s="218">
        <v>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0.0040000000000000001</v>
      </c>
      <c r="T98" s="224">
        <f>S98*H98</f>
        <v>0.0040000000000000001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203</v>
      </c>
      <c r="AT98" s="225" t="s">
        <v>147</v>
      </c>
      <c r="AU98" s="225" t="s">
        <v>85</v>
      </c>
      <c r="AY98" s="19" t="s">
        <v>144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203</v>
      </c>
      <c r="BM98" s="225" t="s">
        <v>2483</v>
      </c>
    </row>
    <row r="99" s="2" customFormat="1">
      <c r="A99" s="40"/>
      <c r="B99" s="41"/>
      <c r="C99" s="42"/>
      <c r="D99" s="227" t="s">
        <v>154</v>
      </c>
      <c r="E99" s="42"/>
      <c r="F99" s="228" t="s">
        <v>2482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154</v>
      </c>
      <c r="AU99" s="19" t="s">
        <v>85</v>
      </c>
    </row>
    <row r="100" s="2" customFormat="1">
      <c r="A100" s="40"/>
      <c r="B100" s="41"/>
      <c r="C100" s="42"/>
      <c r="D100" s="227" t="s">
        <v>162</v>
      </c>
      <c r="E100" s="42"/>
      <c r="F100" s="234" t="s">
        <v>2484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85</v>
      </c>
    </row>
    <row r="101" s="13" customFormat="1">
      <c r="A101" s="13"/>
      <c r="B101" s="235"/>
      <c r="C101" s="236"/>
      <c r="D101" s="227" t="s">
        <v>173</v>
      </c>
      <c r="E101" s="237" t="s">
        <v>19</v>
      </c>
      <c r="F101" s="238" t="s">
        <v>83</v>
      </c>
      <c r="G101" s="236"/>
      <c r="H101" s="239">
        <v>1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173</v>
      </c>
      <c r="AU101" s="245" t="s">
        <v>85</v>
      </c>
      <c r="AV101" s="13" t="s">
        <v>85</v>
      </c>
      <c r="AW101" s="13" t="s">
        <v>37</v>
      </c>
      <c r="AX101" s="13" t="s">
        <v>75</v>
      </c>
      <c r="AY101" s="245" t="s">
        <v>144</v>
      </c>
    </row>
    <row r="102" s="14" customFormat="1">
      <c r="A102" s="14"/>
      <c r="B102" s="246"/>
      <c r="C102" s="247"/>
      <c r="D102" s="227" t="s">
        <v>173</v>
      </c>
      <c r="E102" s="248" t="s">
        <v>19</v>
      </c>
      <c r="F102" s="249" t="s">
        <v>175</v>
      </c>
      <c r="G102" s="247"/>
      <c r="H102" s="250">
        <v>1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173</v>
      </c>
      <c r="AU102" s="256" t="s">
        <v>85</v>
      </c>
      <c r="AV102" s="14" t="s">
        <v>176</v>
      </c>
      <c r="AW102" s="14" t="s">
        <v>37</v>
      </c>
      <c r="AX102" s="14" t="s">
        <v>83</v>
      </c>
      <c r="AY102" s="256" t="s">
        <v>144</v>
      </c>
    </row>
    <row r="103" s="2" customFormat="1" ht="14.4" customHeight="1">
      <c r="A103" s="40"/>
      <c r="B103" s="41"/>
      <c r="C103" s="214" t="s">
        <v>85</v>
      </c>
      <c r="D103" s="214" t="s">
        <v>147</v>
      </c>
      <c r="E103" s="215" t="s">
        <v>2485</v>
      </c>
      <c r="F103" s="216" t="s">
        <v>2486</v>
      </c>
      <c r="G103" s="217" t="s">
        <v>194</v>
      </c>
      <c r="H103" s="218">
        <v>1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46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0.0040000000000000001</v>
      </c>
      <c r="T103" s="224">
        <f>S103*H103</f>
        <v>0.0040000000000000001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203</v>
      </c>
      <c r="AT103" s="225" t="s">
        <v>147</v>
      </c>
      <c r="AU103" s="225" t="s">
        <v>85</v>
      </c>
      <c r="AY103" s="19" t="s">
        <v>144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203</v>
      </c>
      <c r="BM103" s="225" t="s">
        <v>2487</v>
      </c>
    </row>
    <row r="104" s="2" customFormat="1">
      <c r="A104" s="40"/>
      <c r="B104" s="41"/>
      <c r="C104" s="42"/>
      <c r="D104" s="227" t="s">
        <v>154</v>
      </c>
      <c r="E104" s="42"/>
      <c r="F104" s="228" t="s">
        <v>2486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154</v>
      </c>
      <c r="AU104" s="19" t="s">
        <v>85</v>
      </c>
    </row>
    <row r="105" s="2" customFormat="1">
      <c r="A105" s="40"/>
      <c r="B105" s="41"/>
      <c r="C105" s="42"/>
      <c r="D105" s="227" t="s">
        <v>162</v>
      </c>
      <c r="E105" s="42"/>
      <c r="F105" s="234" t="s">
        <v>2488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85</v>
      </c>
    </row>
    <row r="106" s="13" customFormat="1">
      <c r="A106" s="13"/>
      <c r="B106" s="235"/>
      <c r="C106" s="236"/>
      <c r="D106" s="227" t="s">
        <v>173</v>
      </c>
      <c r="E106" s="237" t="s">
        <v>19</v>
      </c>
      <c r="F106" s="238" t="s">
        <v>83</v>
      </c>
      <c r="G106" s="236"/>
      <c r="H106" s="239">
        <v>1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173</v>
      </c>
      <c r="AU106" s="245" t="s">
        <v>85</v>
      </c>
      <c r="AV106" s="13" t="s">
        <v>85</v>
      </c>
      <c r="AW106" s="13" t="s">
        <v>37</v>
      </c>
      <c r="AX106" s="13" t="s">
        <v>75</v>
      </c>
      <c r="AY106" s="245" t="s">
        <v>144</v>
      </c>
    </row>
    <row r="107" s="14" customFormat="1">
      <c r="A107" s="14"/>
      <c r="B107" s="246"/>
      <c r="C107" s="247"/>
      <c r="D107" s="227" t="s">
        <v>173</v>
      </c>
      <c r="E107" s="248" t="s">
        <v>19</v>
      </c>
      <c r="F107" s="249" t="s">
        <v>175</v>
      </c>
      <c r="G107" s="247"/>
      <c r="H107" s="250">
        <v>1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173</v>
      </c>
      <c r="AU107" s="256" t="s">
        <v>85</v>
      </c>
      <c r="AV107" s="14" t="s">
        <v>176</v>
      </c>
      <c r="AW107" s="14" t="s">
        <v>37</v>
      </c>
      <c r="AX107" s="14" t="s">
        <v>83</v>
      </c>
      <c r="AY107" s="256" t="s">
        <v>144</v>
      </c>
    </row>
    <row r="108" s="12" customFormat="1" ht="22.8" customHeight="1">
      <c r="A108" s="12"/>
      <c r="B108" s="198"/>
      <c r="C108" s="199"/>
      <c r="D108" s="200" t="s">
        <v>74</v>
      </c>
      <c r="E108" s="212" t="s">
        <v>1235</v>
      </c>
      <c r="F108" s="212" t="s">
        <v>1236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SUM(P109:P169)</f>
        <v>0</v>
      </c>
      <c r="Q108" s="206"/>
      <c r="R108" s="207">
        <f>SUM(R109:R169)</f>
        <v>0.023675000000000002</v>
      </c>
      <c r="S108" s="206"/>
      <c r="T108" s="208">
        <f>SUM(T109:T169)</f>
        <v>0.0015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85</v>
      </c>
      <c r="AT108" s="210" t="s">
        <v>74</v>
      </c>
      <c r="AU108" s="210" t="s">
        <v>83</v>
      </c>
      <c r="AY108" s="209" t="s">
        <v>144</v>
      </c>
      <c r="BK108" s="211">
        <f>SUM(BK109:BK169)</f>
        <v>0</v>
      </c>
    </row>
    <row r="109" s="2" customFormat="1" ht="14.4" customHeight="1">
      <c r="A109" s="40"/>
      <c r="B109" s="41"/>
      <c r="C109" s="282" t="s">
        <v>166</v>
      </c>
      <c r="D109" s="282" t="s">
        <v>630</v>
      </c>
      <c r="E109" s="283" t="s">
        <v>2489</v>
      </c>
      <c r="F109" s="284" t="s">
        <v>2490</v>
      </c>
      <c r="G109" s="285" t="s">
        <v>150</v>
      </c>
      <c r="H109" s="286">
        <v>1</v>
      </c>
      <c r="I109" s="287"/>
      <c r="J109" s="288">
        <f>ROUND(I109*H109,2)</f>
        <v>0</v>
      </c>
      <c r="K109" s="284" t="s">
        <v>19</v>
      </c>
      <c r="L109" s="289"/>
      <c r="M109" s="290" t="s">
        <v>19</v>
      </c>
      <c r="N109" s="291" t="s">
        <v>46</v>
      </c>
      <c r="O109" s="86"/>
      <c r="P109" s="223">
        <f>O109*H109</f>
        <v>0</v>
      </c>
      <c r="Q109" s="223">
        <v>0.00012</v>
      </c>
      <c r="R109" s="223">
        <f>Q109*H109</f>
        <v>0.00012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549</v>
      </c>
      <c r="AT109" s="225" t="s">
        <v>630</v>
      </c>
      <c r="AU109" s="225" t="s">
        <v>85</v>
      </c>
      <c r="AY109" s="19" t="s">
        <v>144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83</v>
      </c>
      <c r="BK109" s="226">
        <f>ROUND(I109*H109,2)</f>
        <v>0</v>
      </c>
      <c r="BL109" s="19" t="s">
        <v>203</v>
      </c>
      <c r="BM109" s="225" t="s">
        <v>2491</v>
      </c>
    </row>
    <row r="110" s="2" customFormat="1">
      <c r="A110" s="40"/>
      <c r="B110" s="41"/>
      <c r="C110" s="42"/>
      <c r="D110" s="227" t="s">
        <v>154</v>
      </c>
      <c r="E110" s="42"/>
      <c r="F110" s="228" t="s">
        <v>2490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154</v>
      </c>
      <c r="AU110" s="19" t="s">
        <v>85</v>
      </c>
    </row>
    <row r="111" s="2" customFormat="1" ht="22.2" customHeight="1">
      <c r="A111" s="40"/>
      <c r="B111" s="41"/>
      <c r="C111" s="214" t="s">
        <v>176</v>
      </c>
      <c r="D111" s="214" t="s">
        <v>147</v>
      </c>
      <c r="E111" s="215" t="s">
        <v>2492</v>
      </c>
      <c r="F111" s="216" t="s">
        <v>2493</v>
      </c>
      <c r="G111" s="217" t="s">
        <v>328</v>
      </c>
      <c r="H111" s="218">
        <v>30</v>
      </c>
      <c r="I111" s="219"/>
      <c r="J111" s="220">
        <f>ROUND(I111*H111,2)</f>
        <v>0</v>
      </c>
      <c r="K111" s="216" t="s">
        <v>159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203</v>
      </c>
      <c r="AT111" s="225" t="s">
        <v>147</v>
      </c>
      <c r="AU111" s="225" t="s">
        <v>85</v>
      </c>
      <c r="AY111" s="19" t="s">
        <v>144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203</v>
      </c>
      <c r="BM111" s="225" t="s">
        <v>2494</v>
      </c>
    </row>
    <row r="112" s="2" customFormat="1">
      <c r="A112" s="40"/>
      <c r="B112" s="41"/>
      <c r="C112" s="42"/>
      <c r="D112" s="227" t="s">
        <v>154</v>
      </c>
      <c r="E112" s="42"/>
      <c r="F112" s="228" t="s">
        <v>2493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154</v>
      </c>
      <c r="AU112" s="19" t="s">
        <v>85</v>
      </c>
    </row>
    <row r="113" s="2" customFormat="1">
      <c r="A113" s="40"/>
      <c r="B113" s="41"/>
      <c r="C113" s="42"/>
      <c r="D113" s="232" t="s">
        <v>155</v>
      </c>
      <c r="E113" s="42"/>
      <c r="F113" s="233" t="s">
        <v>2495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155</v>
      </c>
      <c r="AU113" s="19" t="s">
        <v>85</v>
      </c>
    </row>
    <row r="114" s="2" customFormat="1" ht="14.4" customHeight="1">
      <c r="A114" s="40"/>
      <c r="B114" s="41"/>
      <c r="C114" s="282" t="s">
        <v>143</v>
      </c>
      <c r="D114" s="282" t="s">
        <v>630</v>
      </c>
      <c r="E114" s="283" t="s">
        <v>2171</v>
      </c>
      <c r="F114" s="284" t="s">
        <v>2172</v>
      </c>
      <c r="G114" s="285" t="s">
        <v>328</v>
      </c>
      <c r="H114" s="286">
        <v>31.5</v>
      </c>
      <c r="I114" s="287"/>
      <c r="J114" s="288">
        <f>ROUND(I114*H114,2)</f>
        <v>0</v>
      </c>
      <c r="K114" s="284" t="s">
        <v>159</v>
      </c>
      <c r="L114" s="289"/>
      <c r="M114" s="290" t="s">
        <v>19</v>
      </c>
      <c r="N114" s="291" t="s">
        <v>46</v>
      </c>
      <c r="O114" s="86"/>
      <c r="P114" s="223">
        <f>O114*H114</f>
        <v>0</v>
      </c>
      <c r="Q114" s="223">
        <v>0.00019000000000000001</v>
      </c>
      <c r="R114" s="223">
        <f>Q114*H114</f>
        <v>0.0059850000000000007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549</v>
      </c>
      <c r="AT114" s="225" t="s">
        <v>630</v>
      </c>
      <c r="AU114" s="225" t="s">
        <v>85</v>
      </c>
      <c r="AY114" s="19" t="s">
        <v>144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203</v>
      </c>
      <c r="BM114" s="225" t="s">
        <v>2496</v>
      </c>
    </row>
    <row r="115" s="2" customFormat="1">
      <c r="A115" s="40"/>
      <c r="B115" s="41"/>
      <c r="C115" s="42"/>
      <c r="D115" s="227" t="s">
        <v>154</v>
      </c>
      <c r="E115" s="42"/>
      <c r="F115" s="228" t="s">
        <v>2172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154</v>
      </c>
      <c r="AU115" s="19" t="s">
        <v>85</v>
      </c>
    </row>
    <row r="116" s="13" customFormat="1">
      <c r="A116" s="13"/>
      <c r="B116" s="235"/>
      <c r="C116" s="236"/>
      <c r="D116" s="227" t="s">
        <v>173</v>
      </c>
      <c r="E116" s="237" t="s">
        <v>19</v>
      </c>
      <c r="F116" s="238" t="s">
        <v>2497</v>
      </c>
      <c r="G116" s="236"/>
      <c r="H116" s="239">
        <v>31.5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173</v>
      </c>
      <c r="AU116" s="245" t="s">
        <v>85</v>
      </c>
      <c r="AV116" s="13" t="s">
        <v>85</v>
      </c>
      <c r="AW116" s="13" t="s">
        <v>37</v>
      </c>
      <c r="AX116" s="13" t="s">
        <v>83</v>
      </c>
      <c r="AY116" s="245" t="s">
        <v>144</v>
      </c>
    </row>
    <row r="117" s="2" customFormat="1" ht="22.2" customHeight="1">
      <c r="A117" s="40"/>
      <c r="B117" s="41"/>
      <c r="C117" s="214" t="s">
        <v>198</v>
      </c>
      <c r="D117" s="214" t="s">
        <v>147</v>
      </c>
      <c r="E117" s="215" t="s">
        <v>2498</v>
      </c>
      <c r="F117" s="216" t="s">
        <v>2499</v>
      </c>
      <c r="G117" s="217" t="s">
        <v>328</v>
      </c>
      <c r="H117" s="218">
        <v>80</v>
      </c>
      <c r="I117" s="219"/>
      <c r="J117" s="220">
        <f>ROUND(I117*H117,2)</f>
        <v>0</v>
      </c>
      <c r="K117" s="216" t="s">
        <v>159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203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203</v>
      </c>
      <c r="BM117" s="225" t="s">
        <v>2500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2499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2" customFormat="1">
      <c r="A119" s="40"/>
      <c r="B119" s="41"/>
      <c r="C119" s="42"/>
      <c r="D119" s="232" t="s">
        <v>155</v>
      </c>
      <c r="E119" s="42"/>
      <c r="F119" s="233" t="s">
        <v>2501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155</v>
      </c>
      <c r="AU119" s="19" t="s">
        <v>85</v>
      </c>
    </row>
    <row r="120" s="2" customFormat="1" ht="14.4" customHeight="1">
      <c r="A120" s="40"/>
      <c r="B120" s="41"/>
      <c r="C120" s="282" t="s">
        <v>210</v>
      </c>
      <c r="D120" s="282" t="s">
        <v>630</v>
      </c>
      <c r="E120" s="283" t="s">
        <v>2502</v>
      </c>
      <c r="F120" s="284" t="s">
        <v>2503</v>
      </c>
      <c r="G120" s="285" t="s">
        <v>328</v>
      </c>
      <c r="H120" s="286">
        <v>80</v>
      </c>
      <c r="I120" s="287"/>
      <c r="J120" s="288">
        <f>ROUND(I120*H120,2)</f>
        <v>0</v>
      </c>
      <c r="K120" s="284" t="s">
        <v>19</v>
      </c>
      <c r="L120" s="289"/>
      <c r="M120" s="290" t="s">
        <v>19</v>
      </c>
      <c r="N120" s="291" t="s">
        <v>46</v>
      </c>
      <c r="O120" s="86"/>
      <c r="P120" s="223">
        <f>O120*H120</f>
        <v>0</v>
      </c>
      <c r="Q120" s="223">
        <v>4.0000000000000003E-05</v>
      </c>
      <c r="R120" s="223">
        <f>Q120*H120</f>
        <v>0.0032000000000000002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549</v>
      </c>
      <c r="AT120" s="225" t="s">
        <v>630</v>
      </c>
      <c r="AU120" s="225" t="s">
        <v>85</v>
      </c>
      <c r="AY120" s="19" t="s">
        <v>144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203</v>
      </c>
      <c r="BM120" s="225" t="s">
        <v>2504</v>
      </c>
    </row>
    <row r="121" s="2" customFormat="1">
      <c r="A121" s="40"/>
      <c r="B121" s="41"/>
      <c r="C121" s="42"/>
      <c r="D121" s="227" t="s">
        <v>154</v>
      </c>
      <c r="E121" s="42"/>
      <c r="F121" s="228" t="s">
        <v>2503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154</v>
      </c>
      <c r="AU121" s="19" t="s">
        <v>85</v>
      </c>
    </row>
    <row r="122" s="2" customFormat="1" ht="22.2" customHeight="1">
      <c r="A122" s="40"/>
      <c r="B122" s="41"/>
      <c r="C122" s="214" t="s">
        <v>216</v>
      </c>
      <c r="D122" s="214" t="s">
        <v>147</v>
      </c>
      <c r="E122" s="215" t="s">
        <v>2505</v>
      </c>
      <c r="F122" s="216" t="s">
        <v>2506</v>
      </c>
      <c r="G122" s="217" t="s">
        <v>328</v>
      </c>
      <c r="H122" s="218">
        <v>60</v>
      </c>
      <c r="I122" s="219"/>
      <c r="J122" s="220">
        <f>ROUND(I122*H122,2)</f>
        <v>0</v>
      </c>
      <c r="K122" s="216" t="s">
        <v>159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203</v>
      </c>
      <c r="AT122" s="225" t="s">
        <v>147</v>
      </c>
      <c r="AU122" s="225" t="s">
        <v>85</v>
      </c>
      <c r="AY122" s="19" t="s">
        <v>144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203</v>
      </c>
      <c r="BM122" s="225" t="s">
        <v>2507</v>
      </c>
    </row>
    <row r="123" s="2" customFormat="1">
      <c r="A123" s="40"/>
      <c r="B123" s="41"/>
      <c r="C123" s="42"/>
      <c r="D123" s="227" t="s">
        <v>154</v>
      </c>
      <c r="E123" s="42"/>
      <c r="F123" s="228" t="s">
        <v>2506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154</v>
      </c>
      <c r="AU123" s="19" t="s">
        <v>85</v>
      </c>
    </row>
    <row r="124" s="2" customFormat="1">
      <c r="A124" s="40"/>
      <c r="B124" s="41"/>
      <c r="C124" s="42"/>
      <c r="D124" s="232" t="s">
        <v>155</v>
      </c>
      <c r="E124" s="42"/>
      <c r="F124" s="233" t="s">
        <v>2508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155</v>
      </c>
      <c r="AU124" s="19" t="s">
        <v>85</v>
      </c>
    </row>
    <row r="125" s="2" customFormat="1" ht="14.4" customHeight="1">
      <c r="A125" s="40"/>
      <c r="B125" s="41"/>
      <c r="C125" s="282" t="s">
        <v>184</v>
      </c>
      <c r="D125" s="282" t="s">
        <v>630</v>
      </c>
      <c r="E125" s="283" t="s">
        <v>2274</v>
      </c>
      <c r="F125" s="284" t="s">
        <v>2275</v>
      </c>
      <c r="G125" s="285" t="s">
        <v>328</v>
      </c>
      <c r="H125" s="286">
        <v>69</v>
      </c>
      <c r="I125" s="287"/>
      <c r="J125" s="288">
        <f>ROUND(I125*H125,2)</f>
        <v>0</v>
      </c>
      <c r="K125" s="284" t="s">
        <v>159</v>
      </c>
      <c r="L125" s="289"/>
      <c r="M125" s="290" t="s">
        <v>19</v>
      </c>
      <c r="N125" s="291" t="s">
        <v>46</v>
      </c>
      <c r="O125" s="86"/>
      <c r="P125" s="223">
        <f>O125*H125</f>
        <v>0</v>
      </c>
      <c r="Q125" s="223">
        <v>0.00012</v>
      </c>
      <c r="R125" s="223">
        <f>Q125*H125</f>
        <v>0.0082800000000000009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549</v>
      </c>
      <c r="AT125" s="225" t="s">
        <v>630</v>
      </c>
      <c r="AU125" s="225" t="s">
        <v>85</v>
      </c>
      <c r="AY125" s="19" t="s">
        <v>144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203</v>
      </c>
      <c r="BM125" s="225" t="s">
        <v>2509</v>
      </c>
    </row>
    <row r="126" s="2" customFormat="1">
      <c r="A126" s="40"/>
      <c r="B126" s="41"/>
      <c r="C126" s="42"/>
      <c r="D126" s="227" t="s">
        <v>154</v>
      </c>
      <c r="E126" s="42"/>
      <c r="F126" s="228" t="s">
        <v>2275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154</v>
      </c>
      <c r="AU126" s="19" t="s">
        <v>85</v>
      </c>
    </row>
    <row r="127" s="13" customFormat="1">
      <c r="A127" s="13"/>
      <c r="B127" s="235"/>
      <c r="C127" s="236"/>
      <c r="D127" s="227" t="s">
        <v>173</v>
      </c>
      <c r="E127" s="237" t="s">
        <v>19</v>
      </c>
      <c r="F127" s="238" t="s">
        <v>2510</v>
      </c>
      <c r="G127" s="236"/>
      <c r="H127" s="239">
        <v>69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173</v>
      </c>
      <c r="AU127" s="245" t="s">
        <v>85</v>
      </c>
      <c r="AV127" s="13" t="s">
        <v>85</v>
      </c>
      <c r="AW127" s="13" t="s">
        <v>37</v>
      </c>
      <c r="AX127" s="13" t="s">
        <v>83</v>
      </c>
      <c r="AY127" s="245" t="s">
        <v>144</v>
      </c>
    </row>
    <row r="128" s="2" customFormat="1" ht="22.2" customHeight="1">
      <c r="A128" s="40"/>
      <c r="B128" s="41"/>
      <c r="C128" s="214" t="s">
        <v>233</v>
      </c>
      <c r="D128" s="214" t="s">
        <v>147</v>
      </c>
      <c r="E128" s="215" t="s">
        <v>2414</v>
      </c>
      <c r="F128" s="216" t="s">
        <v>2511</v>
      </c>
      <c r="G128" s="217" t="s">
        <v>150</v>
      </c>
      <c r="H128" s="218">
        <v>1</v>
      </c>
      <c r="I128" s="219"/>
      <c r="J128" s="220">
        <f>ROUND(I128*H128,2)</f>
        <v>0</v>
      </c>
      <c r="K128" s="216" t="s">
        <v>159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203</v>
      </c>
      <c r="AT128" s="225" t="s">
        <v>147</v>
      </c>
      <c r="AU128" s="225" t="s">
        <v>85</v>
      </c>
      <c r="AY128" s="19" t="s">
        <v>144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203</v>
      </c>
      <c r="BM128" s="225" t="s">
        <v>2512</v>
      </c>
    </row>
    <row r="129" s="2" customFormat="1">
      <c r="A129" s="40"/>
      <c r="B129" s="41"/>
      <c r="C129" s="42"/>
      <c r="D129" s="227" t="s">
        <v>154</v>
      </c>
      <c r="E129" s="42"/>
      <c r="F129" s="228" t="s">
        <v>2511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154</v>
      </c>
      <c r="AU129" s="19" t="s">
        <v>85</v>
      </c>
    </row>
    <row r="130" s="2" customFormat="1">
      <c r="A130" s="40"/>
      <c r="B130" s="41"/>
      <c r="C130" s="42"/>
      <c r="D130" s="232" t="s">
        <v>155</v>
      </c>
      <c r="E130" s="42"/>
      <c r="F130" s="233" t="s">
        <v>2417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155</v>
      </c>
      <c r="AU130" s="19" t="s">
        <v>85</v>
      </c>
    </row>
    <row r="131" s="2" customFormat="1" ht="14.4" customHeight="1">
      <c r="A131" s="40"/>
      <c r="B131" s="41"/>
      <c r="C131" s="214" t="s">
        <v>238</v>
      </c>
      <c r="D131" s="214" t="s">
        <v>147</v>
      </c>
      <c r="E131" s="215" t="s">
        <v>2513</v>
      </c>
      <c r="F131" s="216" t="s">
        <v>2514</v>
      </c>
      <c r="G131" s="217" t="s">
        <v>150</v>
      </c>
      <c r="H131" s="218">
        <v>1</v>
      </c>
      <c r="I131" s="219"/>
      <c r="J131" s="220">
        <f>ROUND(I131*H131,2)</f>
        <v>0</v>
      </c>
      <c r="K131" s="216" t="s">
        <v>2147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203</v>
      </c>
      <c r="AT131" s="225" t="s">
        <v>147</v>
      </c>
      <c r="AU131" s="225" t="s">
        <v>85</v>
      </c>
      <c r="AY131" s="19" t="s">
        <v>144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203</v>
      </c>
      <c r="BM131" s="225" t="s">
        <v>2515</v>
      </c>
    </row>
    <row r="132" s="2" customFormat="1">
      <c r="A132" s="40"/>
      <c r="B132" s="41"/>
      <c r="C132" s="42"/>
      <c r="D132" s="227" t="s">
        <v>154</v>
      </c>
      <c r="E132" s="42"/>
      <c r="F132" s="228" t="s">
        <v>2514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154</v>
      </c>
      <c r="AU132" s="19" t="s">
        <v>85</v>
      </c>
    </row>
    <row r="133" s="2" customFormat="1">
      <c r="A133" s="40"/>
      <c r="B133" s="41"/>
      <c r="C133" s="42"/>
      <c r="D133" s="232" t="s">
        <v>155</v>
      </c>
      <c r="E133" s="42"/>
      <c r="F133" s="233" t="s">
        <v>2516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155</v>
      </c>
      <c r="AU133" s="19" t="s">
        <v>85</v>
      </c>
    </row>
    <row r="134" s="2" customFormat="1" ht="14.4" customHeight="1">
      <c r="A134" s="40"/>
      <c r="B134" s="41"/>
      <c r="C134" s="214" t="s">
        <v>243</v>
      </c>
      <c r="D134" s="214" t="s">
        <v>147</v>
      </c>
      <c r="E134" s="215" t="s">
        <v>2517</v>
      </c>
      <c r="F134" s="216" t="s">
        <v>2518</v>
      </c>
      <c r="G134" s="217" t="s">
        <v>150</v>
      </c>
      <c r="H134" s="218">
        <v>1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46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203</v>
      </c>
      <c r="AT134" s="225" t="s">
        <v>147</v>
      </c>
      <c r="AU134" s="225" t="s">
        <v>85</v>
      </c>
      <c r="AY134" s="19" t="s">
        <v>144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83</v>
      </c>
      <c r="BK134" s="226">
        <f>ROUND(I134*H134,2)</f>
        <v>0</v>
      </c>
      <c r="BL134" s="19" t="s">
        <v>203</v>
      </c>
      <c r="BM134" s="225" t="s">
        <v>2519</v>
      </c>
    </row>
    <row r="135" s="2" customFormat="1">
      <c r="A135" s="40"/>
      <c r="B135" s="41"/>
      <c r="C135" s="42"/>
      <c r="D135" s="227" t="s">
        <v>154</v>
      </c>
      <c r="E135" s="42"/>
      <c r="F135" s="228" t="s">
        <v>2520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154</v>
      </c>
      <c r="AU135" s="19" t="s">
        <v>85</v>
      </c>
    </row>
    <row r="136" s="2" customFormat="1" ht="14.4" customHeight="1">
      <c r="A136" s="40"/>
      <c r="B136" s="41"/>
      <c r="C136" s="282" t="s">
        <v>258</v>
      </c>
      <c r="D136" s="282" t="s">
        <v>630</v>
      </c>
      <c r="E136" s="283" t="s">
        <v>2521</v>
      </c>
      <c r="F136" s="284" t="s">
        <v>2522</v>
      </c>
      <c r="G136" s="285" t="s">
        <v>213</v>
      </c>
      <c r="H136" s="286">
        <v>1</v>
      </c>
      <c r="I136" s="287"/>
      <c r="J136" s="288">
        <f>ROUND(I136*H136,2)</f>
        <v>0</v>
      </c>
      <c r="K136" s="284" t="s">
        <v>19</v>
      </c>
      <c r="L136" s="289"/>
      <c r="M136" s="290" t="s">
        <v>19</v>
      </c>
      <c r="N136" s="291" t="s">
        <v>46</v>
      </c>
      <c r="O136" s="86"/>
      <c r="P136" s="223">
        <f>O136*H136</f>
        <v>0</v>
      </c>
      <c r="Q136" s="223">
        <v>0.00059999999999999995</v>
      </c>
      <c r="R136" s="223">
        <f>Q136*H136</f>
        <v>0.00059999999999999995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549</v>
      </c>
      <c r="AT136" s="225" t="s">
        <v>630</v>
      </c>
      <c r="AU136" s="225" t="s">
        <v>85</v>
      </c>
      <c r="AY136" s="19" t="s">
        <v>144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203</v>
      </c>
      <c r="BM136" s="225" t="s">
        <v>2523</v>
      </c>
    </row>
    <row r="137" s="2" customFormat="1">
      <c r="A137" s="40"/>
      <c r="B137" s="41"/>
      <c r="C137" s="42"/>
      <c r="D137" s="227" t="s">
        <v>154</v>
      </c>
      <c r="E137" s="42"/>
      <c r="F137" s="228" t="s">
        <v>2524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154</v>
      </c>
      <c r="AU137" s="19" t="s">
        <v>85</v>
      </c>
    </row>
    <row r="138" s="2" customFormat="1">
      <c r="A138" s="40"/>
      <c r="B138" s="41"/>
      <c r="C138" s="42"/>
      <c r="D138" s="227" t="s">
        <v>162</v>
      </c>
      <c r="E138" s="42"/>
      <c r="F138" s="234" t="s">
        <v>2525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85</v>
      </c>
    </row>
    <row r="139" s="2" customFormat="1" ht="14.4" customHeight="1">
      <c r="A139" s="40"/>
      <c r="B139" s="41"/>
      <c r="C139" s="214" t="s">
        <v>283</v>
      </c>
      <c r="D139" s="214" t="s">
        <v>147</v>
      </c>
      <c r="E139" s="215" t="s">
        <v>2526</v>
      </c>
      <c r="F139" s="216" t="s">
        <v>2527</v>
      </c>
      <c r="G139" s="217" t="s">
        <v>150</v>
      </c>
      <c r="H139" s="218">
        <v>1</v>
      </c>
      <c r="I139" s="219"/>
      <c r="J139" s="220">
        <f>ROUND(I139*H139,2)</f>
        <v>0</v>
      </c>
      <c r="K139" s="216" t="s">
        <v>151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0.0015</v>
      </c>
      <c r="T139" s="224">
        <f>S139*H139</f>
        <v>0.0015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203</v>
      </c>
      <c r="AT139" s="225" t="s">
        <v>147</v>
      </c>
      <c r="AU139" s="225" t="s">
        <v>85</v>
      </c>
      <c r="AY139" s="19" t="s">
        <v>144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203</v>
      </c>
      <c r="BM139" s="225" t="s">
        <v>2528</v>
      </c>
    </row>
    <row r="140" s="2" customFormat="1">
      <c r="A140" s="40"/>
      <c r="B140" s="41"/>
      <c r="C140" s="42"/>
      <c r="D140" s="227" t="s">
        <v>154</v>
      </c>
      <c r="E140" s="42"/>
      <c r="F140" s="228" t="s">
        <v>2529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154</v>
      </c>
      <c r="AU140" s="19" t="s">
        <v>85</v>
      </c>
    </row>
    <row r="141" s="2" customFormat="1">
      <c r="A141" s="40"/>
      <c r="B141" s="41"/>
      <c r="C141" s="42"/>
      <c r="D141" s="232" t="s">
        <v>155</v>
      </c>
      <c r="E141" s="42"/>
      <c r="F141" s="233" t="s">
        <v>2530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155</v>
      </c>
      <c r="AU141" s="19" t="s">
        <v>85</v>
      </c>
    </row>
    <row r="142" s="2" customFormat="1" ht="14.4" customHeight="1">
      <c r="A142" s="40"/>
      <c r="B142" s="41"/>
      <c r="C142" s="214" t="s">
        <v>8</v>
      </c>
      <c r="D142" s="214" t="s">
        <v>147</v>
      </c>
      <c r="E142" s="215" t="s">
        <v>2531</v>
      </c>
      <c r="F142" s="216" t="s">
        <v>2532</v>
      </c>
      <c r="G142" s="217" t="s">
        <v>150</v>
      </c>
      <c r="H142" s="218">
        <v>1</v>
      </c>
      <c r="I142" s="219"/>
      <c r="J142" s="220">
        <f>ROUND(I142*H142,2)</f>
        <v>0</v>
      </c>
      <c r="K142" s="216" t="s">
        <v>159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203</v>
      </c>
      <c r="AT142" s="225" t="s">
        <v>147</v>
      </c>
      <c r="AU142" s="225" t="s">
        <v>85</v>
      </c>
      <c r="AY142" s="19" t="s">
        <v>144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203</v>
      </c>
      <c r="BM142" s="225" t="s">
        <v>2533</v>
      </c>
    </row>
    <row r="143" s="2" customFormat="1">
      <c r="A143" s="40"/>
      <c r="B143" s="41"/>
      <c r="C143" s="42"/>
      <c r="D143" s="227" t="s">
        <v>154</v>
      </c>
      <c r="E143" s="42"/>
      <c r="F143" s="228" t="s">
        <v>2532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154</v>
      </c>
      <c r="AU143" s="19" t="s">
        <v>85</v>
      </c>
    </row>
    <row r="144" s="2" customFormat="1">
      <c r="A144" s="40"/>
      <c r="B144" s="41"/>
      <c r="C144" s="42"/>
      <c r="D144" s="232" t="s">
        <v>155</v>
      </c>
      <c r="E144" s="42"/>
      <c r="F144" s="233" t="s">
        <v>2534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155</v>
      </c>
      <c r="AU144" s="19" t="s">
        <v>85</v>
      </c>
    </row>
    <row r="145" s="2" customFormat="1" ht="14.4" customHeight="1">
      <c r="A145" s="40"/>
      <c r="B145" s="41"/>
      <c r="C145" s="282" t="s">
        <v>203</v>
      </c>
      <c r="D145" s="282" t="s">
        <v>630</v>
      </c>
      <c r="E145" s="283" t="s">
        <v>2535</v>
      </c>
      <c r="F145" s="284" t="s">
        <v>2536</v>
      </c>
      <c r="G145" s="285" t="s">
        <v>150</v>
      </c>
      <c r="H145" s="286">
        <v>1</v>
      </c>
      <c r="I145" s="287"/>
      <c r="J145" s="288">
        <f>ROUND(I145*H145,2)</f>
        <v>0</v>
      </c>
      <c r="K145" s="284" t="s">
        <v>159</v>
      </c>
      <c r="L145" s="289"/>
      <c r="M145" s="290" t="s">
        <v>19</v>
      </c>
      <c r="N145" s="291" t="s">
        <v>46</v>
      </c>
      <c r="O145" s="86"/>
      <c r="P145" s="223">
        <f>O145*H145</f>
        <v>0</v>
      </c>
      <c r="Q145" s="223">
        <v>0.00010000000000000001</v>
      </c>
      <c r="R145" s="223">
        <f>Q145*H145</f>
        <v>0.00010000000000000001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549</v>
      </c>
      <c r="AT145" s="225" t="s">
        <v>630</v>
      </c>
      <c r="AU145" s="225" t="s">
        <v>85</v>
      </c>
      <c r="AY145" s="19" t="s">
        <v>144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83</v>
      </c>
      <c r="BK145" s="226">
        <f>ROUND(I145*H145,2)</f>
        <v>0</v>
      </c>
      <c r="BL145" s="19" t="s">
        <v>203</v>
      </c>
      <c r="BM145" s="225" t="s">
        <v>2537</v>
      </c>
    </row>
    <row r="146" s="2" customFormat="1">
      <c r="A146" s="40"/>
      <c r="B146" s="41"/>
      <c r="C146" s="42"/>
      <c r="D146" s="227" t="s">
        <v>154</v>
      </c>
      <c r="E146" s="42"/>
      <c r="F146" s="228" t="s">
        <v>2536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154</v>
      </c>
      <c r="AU146" s="19" t="s">
        <v>85</v>
      </c>
    </row>
    <row r="147" s="2" customFormat="1" ht="14.4" customHeight="1">
      <c r="A147" s="40"/>
      <c r="B147" s="41"/>
      <c r="C147" s="214" t="s">
        <v>191</v>
      </c>
      <c r="D147" s="214" t="s">
        <v>147</v>
      </c>
      <c r="E147" s="215" t="s">
        <v>2421</v>
      </c>
      <c r="F147" s="216" t="s">
        <v>2422</v>
      </c>
      <c r="G147" s="217" t="s">
        <v>328</v>
      </c>
      <c r="H147" s="218">
        <v>70</v>
      </c>
      <c r="I147" s="219"/>
      <c r="J147" s="220">
        <f>ROUND(I147*H147,2)</f>
        <v>0</v>
      </c>
      <c r="K147" s="216" t="s">
        <v>2147</v>
      </c>
      <c r="L147" s="46"/>
      <c r="M147" s="221" t="s">
        <v>19</v>
      </c>
      <c r="N147" s="222" t="s">
        <v>46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203</v>
      </c>
      <c r="AT147" s="225" t="s">
        <v>147</v>
      </c>
      <c r="AU147" s="225" t="s">
        <v>85</v>
      </c>
      <c r="AY147" s="19" t="s">
        <v>144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83</v>
      </c>
      <c r="BK147" s="226">
        <f>ROUND(I147*H147,2)</f>
        <v>0</v>
      </c>
      <c r="BL147" s="19" t="s">
        <v>203</v>
      </c>
      <c r="BM147" s="225" t="s">
        <v>2538</v>
      </c>
    </row>
    <row r="148" s="2" customFormat="1">
      <c r="A148" s="40"/>
      <c r="B148" s="41"/>
      <c r="C148" s="42"/>
      <c r="D148" s="227" t="s">
        <v>154</v>
      </c>
      <c r="E148" s="42"/>
      <c r="F148" s="228" t="s">
        <v>2422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154</v>
      </c>
      <c r="AU148" s="19" t="s">
        <v>85</v>
      </c>
    </row>
    <row r="149" s="2" customFormat="1">
      <c r="A149" s="40"/>
      <c r="B149" s="41"/>
      <c r="C149" s="42"/>
      <c r="D149" s="232" t="s">
        <v>155</v>
      </c>
      <c r="E149" s="42"/>
      <c r="F149" s="233" t="s">
        <v>2424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155</v>
      </c>
      <c r="AU149" s="19" t="s">
        <v>85</v>
      </c>
    </row>
    <row r="150" s="2" customFormat="1" ht="14.4" customHeight="1">
      <c r="A150" s="40"/>
      <c r="B150" s="41"/>
      <c r="C150" s="282" t="s">
        <v>227</v>
      </c>
      <c r="D150" s="282" t="s">
        <v>630</v>
      </c>
      <c r="E150" s="283" t="s">
        <v>2425</v>
      </c>
      <c r="F150" s="284" t="s">
        <v>2426</v>
      </c>
      <c r="G150" s="285" t="s">
        <v>328</v>
      </c>
      <c r="H150" s="286">
        <v>70</v>
      </c>
      <c r="I150" s="287"/>
      <c r="J150" s="288">
        <f>ROUND(I150*H150,2)</f>
        <v>0</v>
      </c>
      <c r="K150" s="284" t="s">
        <v>2147</v>
      </c>
      <c r="L150" s="289"/>
      <c r="M150" s="290" t="s">
        <v>19</v>
      </c>
      <c r="N150" s="291" t="s">
        <v>46</v>
      </c>
      <c r="O150" s="86"/>
      <c r="P150" s="223">
        <f>O150*H150</f>
        <v>0</v>
      </c>
      <c r="Q150" s="223">
        <v>6.0000000000000002E-05</v>
      </c>
      <c r="R150" s="223">
        <f>Q150*H150</f>
        <v>0.0041999999999999997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549</v>
      </c>
      <c r="AT150" s="225" t="s">
        <v>630</v>
      </c>
      <c r="AU150" s="225" t="s">
        <v>85</v>
      </c>
      <c r="AY150" s="19" t="s">
        <v>144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83</v>
      </c>
      <c r="BK150" s="226">
        <f>ROUND(I150*H150,2)</f>
        <v>0</v>
      </c>
      <c r="BL150" s="19" t="s">
        <v>203</v>
      </c>
      <c r="BM150" s="225" t="s">
        <v>2539</v>
      </c>
    </row>
    <row r="151" s="2" customFormat="1">
      <c r="A151" s="40"/>
      <c r="B151" s="41"/>
      <c r="C151" s="42"/>
      <c r="D151" s="227" t="s">
        <v>154</v>
      </c>
      <c r="E151" s="42"/>
      <c r="F151" s="228" t="s">
        <v>2426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154</v>
      </c>
      <c r="AU151" s="19" t="s">
        <v>85</v>
      </c>
    </row>
    <row r="152" s="2" customFormat="1">
      <c r="A152" s="40"/>
      <c r="B152" s="41"/>
      <c r="C152" s="42"/>
      <c r="D152" s="227" t="s">
        <v>162</v>
      </c>
      <c r="E152" s="42"/>
      <c r="F152" s="234" t="s">
        <v>2428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85</v>
      </c>
    </row>
    <row r="153" s="2" customFormat="1" ht="14.4" customHeight="1">
      <c r="A153" s="40"/>
      <c r="B153" s="41"/>
      <c r="C153" s="214" t="s">
        <v>250</v>
      </c>
      <c r="D153" s="214" t="s">
        <v>147</v>
      </c>
      <c r="E153" s="215" t="s">
        <v>2429</v>
      </c>
      <c r="F153" s="216" t="s">
        <v>2430</v>
      </c>
      <c r="G153" s="217" t="s">
        <v>328</v>
      </c>
      <c r="H153" s="218">
        <v>70</v>
      </c>
      <c r="I153" s="219"/>
      <c r="J153" s="220">
        <f>ROUND(I153*H153,2)</f>
        <v>0</v>
      </c>
      <c r="K153" s="216" t="s">
        <v>2147</v>
      </c>
      <c r="L153" s="46"/>
      <c r="M153" s="221" t="s">
        <v>19</v>
      </c>
      <c r="N153" s="222" t="s">
        <v>46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203</v>
      </c>
      <c r="AT153" s="225" t="s">
        <v>147</v>
      </c>
      <c r="AU153" s="225" t="s">
        <v>85</v>
      </c>
      <c r="AY153" s="19" t="s">
        <v>144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203</v>
      </c>
      <c r="BM153" s="225" t="s">
        <v>2540</v>
      </c>
    </row>
    <row r="154" s="2" customFormat="1">
      <c r="A154" s="40"/>
      <c r="B154" s="41"/>
      <c r="C154" s="42"/>
      <c r="D154" s="227" t="s">
        <v>154</v>
      </c>
      <c r="E154" s="42"/>
      <c r="F154" s="228" t="s">
        <v>2430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154</v>
      </c>
      <c r="AU154" s="19" t="s">
        <v>85</v>
      </c>
    </row>
    <row r="155" s="2" customFormat="1">
      <c r="A155" s="40"/>
      <c r="B155" s="41"/>
      <c r="C155" s="42"/>
      <c r="D155" s="232" t="s">
        <v>155</v>
      </c>
      <c r="E155" s="42"/>
      <c r="F155" s="233" t="s">
        <v>2432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155</v>
      </c>
      <c r="AU155" s="19" t="s">
        <v>85</v>
      </c>
    </row>
    <row r="156" s="2" customFormat="1" ht="22.2" customHeight="1">
      <c r="A156" s="40"/>
      <c r="B156" s="41"/>
      <c r="C156" s="214" t="s">
        <v>263</v>
      </c>
      <c r="D156" s="214" t="s">
        <v>147</v>
      </c>
      <c r="E156" s="215" t="s">
        <v>2541</v>
      </c>
      <c r="F156" s="216" t="s">
        <v>2542</v>
      </c>
      <c r="G156" s="217" t="s">
        <v>328</v>
      </c>
      <c r="H156" s="218">
        <v>60</v>
      </c>
      <c r="I156" s="219"/>
      <c r="J156" s="220">
        <f>ROUND(I156*H156,2)</f>
        <v>0</v>
      </c>
      <c r="K156" s="216" t="s">
        <v>2147</v>
      </c>
      <c r="L156" s="46"/>
      <c r="M156" s="221" t="s">
        <v>19</v>
      </c>
      <c r="N156" s="222" t="s">
        <v>46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203</v>
      </c>
      <c r="AT156" s="225" t="s">
        <v>147</v>
      </c>
      <c r="AU156" s="225" t="s">
        <v>85</v>
      </c>
      <c r="AY156" s="19" t="s">
        <v>144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83</v>
      </c>
      <c r="BK156" s="226">
        <f>ROUND(I156*H156,2)</f>
        <v>0</v>
      </c>
      <c r="BL156" s="19" t="s">
        <v>203</v>
      </c>
      <c r="BM156" s="225" t="s">
        <v>2543</v>
      </c>
    </row>
    <row r="157" s="2" customFormat="1">
      <c r="A157" s="40"/>
      <c r="B157" s="41"/>
      <c r="C157" s="42"/>
      <c r="D157" s="227" t="s">
        <v>154</v>
      </c>
      <c r="E157" s="42"/>
      <c r="F157" s="228" t="s">
        <v>2542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154</v>
      </c>
      <c r="AU157" s="19" t="s">
        <v>85</v>
      </c>
    </row>
    <row r="158" s="2" customFormat="1">
      <c r="A158" s="40"/>
      <c r="B158" s="41"/>
      <c r="C158" s="42"/>
      <c r="D158" s="232" t="s">
        <v>155</v>
      </c>
      <c r="E158" s="42"/>
      <c r="F158" s="233" t="s">
        <v>2544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155</v>
      </c>
      <c r="AU158" s="19" t="s">
        <v>85</v>
      </c>
    </row>
    <row r="159" s="2" customFormat="1" ht="14.4" customHeight="1">
      <c r="A159" s="40"/>
      <c r="B159" s="41"/>
      <c r="C159" s="282" t="s">
        <v>7</v>
      </c>
      <c r="D159" s="282" t="s">
        <v>630</v>
      </c>
      <c r="E159" s="283" t="s">
        <v>2545</v>
      </c>
      <c r="F159" s="284" t="s">
        <v>2546</v>
      </c>
      <c r="G159" s="285" t="s">
        <v>328</v>
      </c>
      <c r="H159" s="286">
        <v>60</v>
      </c>
      <c r="I159" s="287"/>
      <c r="J159" s="288">
        <f>ROUND(I159*H159,2)</f>
        <v>0</v>
      </c>
      <c r="K159" s="284" t="s">
        <v>19</v>
      </c>
      <c r="L159" s="289"/>
      <c r="M159" s="290" t="s">
        <v>19</v>
      </c>
      <c r="N159" s="291" t="s">
        <v>46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549</v>
      </c>
      <c r="AT159" s="225" t="s">
        <v>630</v>
      </c>
      <c r="AU159" s="225" t="s">
        <v>85</v>
      </c>
      <c r="AY159" s="19" t="s">
        <v>144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203</v>
      </c>
      <c r="BM159" s="225" t="s">
        <v>2547</v>
      </c>
    </row>
    <row r="160" s="2" customFormat="1">
      <c r="A160" s="40"/>
      <c r="B160" s="41"/>
      <c r="C160" s="42"/>
      <c r="D160" s="227" t="s">
        <v>154</v>
      </c>
      <c r="E160" s="42"/>
      <c r="F160" s="228" t="s">
        <v>2546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154</v>
      </c>
      <c r="AU160" s="19" t="s">
        <v>85</v>
      </c>
    </row>
    <row r="161" s="2" customFormat="1" ht="19.8" customHeight="1">
      <c r="A161" s="40"/>
      <c r="B161" s="41"/>
      <c r="C161" s="214" t="s">
        <v>275</v>
      </c>
      <c r="D161" s="214" t="s">
        <v>147</v>
      </c>
      <c r="E161" s="215" t="s">
        <v>2548</v>
      </c>
      <c r="F161" s="216" t="s">
        <v>2549</v>
      </c>
      <c r="G161" s="217" t="s">
        <v>150</v>
      </c>
      <c r="H161" s="218">
        <v>1</v>
      </c>
      <c r="I161" s="219"/>
      <c r="J161" s="220">
        <f>ROUND(I161*H161,2)</f>
        <v>0</v>
      </c>
      <c r="K161" s="216" t="s">
        <v>159</v>
      </c>
      <c r="L161" s="46"/>
      <c r="M161" s="221" t="s">
        <v>19</v>
      </c>
      <c r="N161" s="222" t="s">
        <v>46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203</v>
      </c>
      <c r="AT161" s="225" t="s">
        <v>147</v>
      </c>
      <c r="AU161" s="225" t="s">
        <v>85</v>
      </c>
      <c r="AY161" s="19" t="s">
        <v>144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83</v>
      </c>
      <c r="BK161" s="226">
        <f>ROUND(I161*H161,2)</f>
        <v>0</v>
      </c>
      <c r="BL161" s="19" t="s">
        <v>203</v>
      </c>
      <c r="BM161" s="225" t="s">
        <v>2550</v>
      </c>
    </row>
    <row r="162" s="2" customFormat="1">
      <c r="A162" s="40"/>
      <c r="B162" s="41"/>
      <c r="C162" s="42"/>
      <c r="D162" s="227" t="s">
        <v>154</v>
      </c>
      <c r="E162" s="42"/>
      <c r="F162" s="228" t="s">
        <v>2549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154</v>
      </c>
      <c r="AU162" s="19" t="s">
        <v>85</v>
      </c>
    </row>
    <row r="163" s="2" customFormat="1">
      <c r="A163" s="40"/>
      <c r="B163" s="41"/>
      <c r="C163" s="42"/>
      <c r="D163" s="232" t="s">
        <v>155</v>
      </c>
      <c r="E163" s="42"/>
      <c r="F163" s="233" t="s">
        <v>2551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155</v>
      </c>
      <c r="AU163" s="19" t="s">
        <v>85</v>
      </c>
    </row>
    <row r="164" s="2" customFormat="1" ht="14.4" customHeight="1">
      <c r="A164" s="40"/>
      <c r="B164" s="41"/>
      <c r="C164" s="282" t="s">
        <v>457</v>
      </c>
      <c r="D164" s="282" t="s">
        <v>630</v>
      </c>
      <c r="E164" s="283" t="s">
        <v>2552</v>
      </c>
      <c r="F164" s="284" t="s">
        <v>2553</v>
      </c>
      <c r="G164" s="285" t="s">
        <v>150</v>
      </c>
      <c r="H164" s="286">
        <v>1</v>
      </c>
      <c r="I164" s="287"/>
      <c r="J164" s="288">
        <f>ROUND(I164*H164,2)</f>
        <v>0</v>
      </c>
      <c r="K164" s="284" t="s">
        <v>159</v>
      </c>
      <c r="L164" s="289"/>
      <c r="M164" s="290" t="s">
        <v>19</v>
      </c>
      <c r="N164" s="291" t="s">
        <v>46</v>
      </c>
      <c r="O164" s="86"/>
      <c r="P164" s="223">
        <f>O164*H164</f>
        <v>0</v>
      </c>
      <c r="Q164" s="223">
        <v>0.00109</v>
      </c>
      <c r="R164" s="223">
        <f>Q164*H164</f>
        <v>0.00109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549</v>
      </c>
      <c r="AT164" s="225" t="s">
        <v>630</v>
      </c>
      <c r="AU164" s="225" t="s">
        <v>85</v>
      </c>
      <c r="AY164" s="19" t="s">
        <v>144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83</v>
      </c>
      <c r="BK164" s="226">
        <f>ROUND(I164*H164,2)</f>
        <v>0</v>
      </c>
      <c r="BL164" s="19" t="s">
        <v>203</v>
      </c>
      <c r="BM164" s="225" t="s">
        <v>2554</v>
      </c>
    </row>
    <row r="165" s="2" customFormat="1">
      <c r="A165" s="40"/>
      <c r="B165" s="41"/>
      <c r="C165" s="42"/>
      <c r="D165" s="227" t="s">
        <v>154</v>
      </c>
      <c r="E165" s="42"/>
      <c r="F165" s="228" t="s">
        <v>2553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154</v>
      </c>
      <c r="AU165" s="19" t="s">
        <v>85</v>
      </c>
    </row>
    <row r="166" s="2" customFormat="1" ht="14.4" customHeight="1">
      <c r="A166" s="40"/>
      <c r="B166" s="41"/>
      <c r="C166" s="214" t="s">
        <v>464</v>
      </c>
      <c r="D166" s="214" t="s">
        <v>147</v>
      </c>
      <c r="E166" s="215" t="s">
        <v>2555</v>
      </c>
      <c r="F166" s="216" t="s">
        <v>2556</v>
      </c>
      <c r="G166" s="217" t="s">
        <v>150</v>
      </c>
      <c r="H166" s="218">
        <v>1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46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203</v>
      </c>
      <c r="AT166" s="225" t="s">
        <v>147</v>
      </c>
      <c r="AU166" s="225" t="s">
        <v>85</v>
      </c>
      <c r="AY166" s="19" t="s">
        <v>144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83</v>
      </c>
      <c r="BK166" s="226">
        <f>ROUND(I166*H166,2)</f>
        <v>0</v>
      </c>
      <c r="BL166" s="19" t="s">
        <v>203</v>
      </c>
      <c r="BM166" s="225" t="s">
        <v>2557</v>
      </c>
    </row>
    <row r="167" s="2" customFormat="1">
      <c r="A167" s="40"/>
      <c r="B167" s="41"/>
      <c r="C167" s="42"/>
      <c r="D167" s="227" t="s">
        <v>154</v>
      </c>
      <c r="E167" s="42"/>
      <c r="F167" s="228" t="s">
        <v>2556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154</v>
      </c>
      <c r="AU167" s="19" t="s">
        <v>85</v>
      </c>
    </row>
    <row r="168" s="2" customFormat="1" ht="14.4" customHeight="1">
      <c r="A168" s="40"/>
      <c r="B168" s="41"/>
      <c r="C168" s="282" t="s">
        <v>471</v>
      </c>
      <c r="D168" s="282" t="s">
        <v>630</v>
      </c>
      <c r="E168" s="283" t="s">
        <v>2558</v>
      </c>
      <c r="F168" s="284" t="s">
        <v>2559</v>
      </c>
      <c r="G168" s="285" t="s">
        <v>150</v>
      </c>
      <c r="H168" s="286">
        <v>1</v>
      </c>
      <c r="I168" s="287"/>
      <c r="J168" s="288">
        <f>ROUND(I168*H168,2)</f>
        <v>0</v>
      </c>
      <c r="K168" s="284" t="s">
        <v>19</v>
      </c>
      <c r="L168" s="289"/>
      <c r="M168" s="290" t="s">
        <v>19</v>
      </c>
      <c r="N168" s="291" t="s">
        <v>46</v>
      </c>
      <c r="O168" s="86"/>
      <c r="P168" s="223">
        <f>O168*H168</f>
        <v>0</v>
      </c>
      <c r="Q168" s="223">
        <v>0.00010000000000000001</v>
      </c>
      <c r="R168" s="223">
        <f>Q168*H168</f>
        <v>0.00010000000000000001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549</v>
      </c>
      <c r="AT168" s="225" t="s">
        <v>630</v>
      </c>
      <c r="AU168" s="225" t="s">
        <v>85</v>
      </c>
      <c r="AY168" s="19" t="s">
        <v>144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83</v>
      </c>
      <c r="BK168" s="226">
        <f>ROUND(I168*H168,2)</f>
        <v>0</v>
      </c>
      <c r="BL168" s="19" t="s">
        <v>203</v>
      </c>
      <c r="BM168" s="225" t="s">
        <v>2560</v>
      </c>
    </row>
    <row r="169" s="2" customFormat="1">
      <c r="A169" s="40"/>
      <c r="B169" s="41"/>
      <c r="C169" s="42"/>
      <c r="D169" s="227" t="s">
        <v>154</v>
      </c>
      <c r="E169" s="42"/>
      <c r="F169" s="228" t="s">
        <v>2559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154</v>
      </c>
      <c r="AU169" s="19" t="s">
        <v>85</v>
      </c>
    </row>
    <row r="170" s="12" customFormat="1" ht="22.8" customHeight="1">
      <c r="A170" s="12"/>
      <c r="B170" s="198"/>
      <c r="C170" s="199"/>
      <c r="D170" s="200" t="s">
        <v>74</v>
      </c>
      <c r="E170" s="212" t="s">
        <v>2433</v>
      </c>
      <c r="F170" s="212" t="s">
        <v>2434</v>
      </c>
      <c r="G170" s="199"/>
      <c r="H170" s="199"/>
      <c r="I170" s="202"/>
      <c r="J170" s="213">
        <f>BK170</f>
        <v>0</v>
      </c>
      <c r="K170" s="199"/>
      <c r="L170" s="204"/>
      <c r="M170" s="205"/>
      <c r="N170" s="206"/>
      <c r="O170" s="206"/>
      <c r="P170" s="207">
        <f>SUM(P171:P180)</f>
        <v>0</v>
      </c>
      <c r="Q170" s="206"/>
      <c r="R170" s="207">
        <f>SUM(R171:R180)</f>
        <v>0</v>
      </c>
      <c r="S170" s="206"/>
      <c r="T170" s="208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85</v>
      </c>
      <c r="AT170" s="210" t="s">
        <v>74</v>
      </c>
      <c r="AU170" s="210" t="s">
        <v>83</v>
      </c>
      <c r="AY170" s="209" t="s">
        <v>144</v>
      </c>
      <c r="BK170" s="211">
        <f>SUM(BK171:BK180)</f>
        <v>0</v>
      </c>
    </row>
    <row r="171" s="2" customFormat="1" ht="14.4" customHeight="1">
      <c r="A171" s="40"/>
      <c r="B171" s="41"/>
      <c r="C171" s="214" t="s">
        <v>480</v>
      </c>
      <c r="D171" s="214" t="s">
        <v>147</v>
      </c>
      <c r="E171" s="215" t="s">
        <v>2461</v>
      </c>
      <c r="F171" s="216" t="s">
        <v>2462</v>
      </c>
      <c r="G171" s="217" t="s">
        <v>150</v>
      </c>
      <c r="H171" s="218">
        <v>1</v>
      </c>
      <c r="I171" s="219"/>
      <c r="J171" s="220">
        <f>ROUND(I171*H171,2)</f>
        <v>0</v>
      </c>
      <c r="K171" s="216" t="s">
        <v>2147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203</v>
      </c>
      <c r="AT171" s="225" t="s">
        <v>147</v>
      </c>
      <c r="AU171" s="225" t="s">
        <v>85</v>
      </c>
      <c r="AY171" s="19" t="s">
        <v>144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203</v>
      </c>
      <c r="BM171" s="225" t="s">
        <v>2561</v>
      </c>
    </row>
    <row r="172" s="2" customFormat="1">
      <c r="A172" s="40"/>
      <c r="B172" s="41"/>
      <c r="C172" s="42"/>
      <c r="D172" s="227" t="s">
        <v>154</v>
      </c>
      <c r="E172" s="42"/>
      <c r="F172" s="228" t="s">
        <v>2462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154</v>
      </c>
      <c r="AU172" s="19" t="s">
        <v>85</v>
      </c>
    </row>
    <row r="173" s="2" customFormat="1">
      <c r="A173" s="40"/>
      <c r="B173" s="41"/>
      <c r="C173" s="42"/>
      <c r="D173" s="232" t="s">
        <v>155</v>
      </c>
      <c r="E173" s="42"/>
      <c r="F173" s="233" t="s">
        <v>2464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155</v>
      </c>
      <c r="AU173" s="19" t="s">
        <v>85</v>
      </c>
    </row>
    <row r="174" s="2" customFormat="1" ht="14.4" customHeight="1">
      <c r="A174" s="40"/>
      <c r="B174" s="41"/>
      <c r="C174" s="214" t="s">
        <v>487</v>
      </c>
      <c r="D174" s="214" t="s">
        <v>147</v>
      </c>
      <c r="E174" s="215" t="s">
        <v>2562</v>
      </c>
      <c r="F174" s="216" t="s">
        <v>2563</v>
      </c>
      <c r="G174" s="217" t="s">
        <v>150</v>
      </c>
      <c r="H174" s="218">
        <v>1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46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203</v>
      </c>
      <c r="AT174" s="225" t="s">
        <v>147</v>
      </c>
      <c r="AU174" s="225" t="s">
        <v>85</v>
      </c>
      <c r="AY174" s="19" t="s">
        <v>144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83</v>
      </c>
      <c r="BK174" s="226">
        <f>ROUND(I174*H174,2)</f>
        <v>0</v>
      </c>
      <c r="BL174" s="19" t="s">
        <v>203</v>
      </c>
      <c r="BM174" s="225" t="s">
        <v>2564</v>
      </c>
    </row>
    <row r="175" s="2" customFormat="1">
      <c r="A175" s="40"/>
      <c r="B175" s="41"/>
      <c r="C175" s="42"/>
      <c r="D175" s="227" t="s">
        <v>154</v>
      </c>
      <c r="E175" s="42"/>
      <c r="F175" s="228" t="s">
        <v>2563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154</v>
      </c>
      <c r="AU175" s="19" t="s">
        <v>85</v>
      </c>
    </row>
    <row r="176" s="2" customFormat="1" ht="14.4" customHeight="1">
      <c r="A176" s="40"/>
      <c r="B176" s="41"/>
      <c r="C176" s="214" t="s">
        <v>502</v>
      </c>
      <c r="D176" s="214" t="s">
        <v>147</v>
      </c>
      <c r="E176" s="215" t="s">
        <v>2565</v>
      </c>
      <c r="F176" s="216" t="s">
        <v>2566</v>
      </c>
      <c r="G176" s="217" t="s">
        <v>150</v>
      </c>
      <c r="H176" s="218">
        <v>2</v>
      </c>
      <c r="I176" s="219"/>
      <c r="J176" s="220">
        <f>ROUND(I176*H176,2)</f>
        <v>0</v>
      </c>
      <c r="K176" s="216" t="s">
        <v>19</v>
      </c>
      <c r="L176" s="46"/>
      <c r="M176" s="221" t="s">
        <v>19</v>
      </c>
      <c r="N176" s="222" t="s">
        <v>46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203</v>
      </c>
      <c r="AT176" s="225" t="s">
        <v>147</v>
      </c>
      <c r="AU176" s="225" t="s">
        <v>85</v>
      </c>
      <c r="AY176" s="19" t="s">
        <v>144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83</v>
      </c>
      <c r="BK176" s="226">
        <f>ROUND(I176*H176,2)</f>
        <v>0</v>
      </c>
      <c r="BL176" s="19" t="s">
        <v>203</v>
      </c>
      <c r="BM176" s="225" t="s">
        <v>2567</v>
      </c>
    </row>
    <row r="177" s="2" customFormat="1">
      <c r="A177" s="40"/>
      <c r="B177" s="41"/>
      <c r="C177" s="42"/>
      <c r="D177" s="227" t="s">
        <v>154</v>
      </c>
      <c r="E177" s="42"/>
      <c r="F177" s="228" t="s">
        <v>2566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154</v>
      </c>
      <c r="AU177" s="19" t="s">
        <v>85</v>
      </c>
    </row>
    <row r="178" s="13" customFormat="1">
      <c r="A178" s="13"/>
      <c r="B178" s="235"/>
      <c r="C178" s="236"/>
      <c r="D178" s="227" t="s">
        <v>173</v>
      </c>
      <c r="E178" s="237" t="s">
        <v>19</v>
      </c>
      <c r="F178" s="238" t="s">
        <v>2568</v>
      </c>
      <c r="G178" s="236"/>
      <c r="H178" s="239">
        <v>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173</v>
      </c>
      <c r="AU178" s="245" t="s">
        <v>85</v>
      </c>
      <c r="AV178" s="13" t="s">
        <v>85</v>
      </c>
      <c r="AW178" s="13" t="s">
        <v>37</v>
      </c>
      <c r="AX178" s="13" t="s">
        <v>83</v>
      </c>
      <c r="AY178" s="245" t="s">
        <v>144</v>
      </c>
    </row>
    <row r="179" s="2" customFormat="1" ht="14.4" customHeight="1">
      <c r="A179" s="40"/>
      <c r="B179" s="41"/>
      <c r="C179" s="214" t="s">
        <v>510</v>
      </c>
      <c r="D179" s="214" t="s">
        <v>147</v>
      </c>
      <c r="E179" s="215" t="s">
        <v>2569</v>
      </c>
      <c r="F179" s="216" t="s">
        <v>2570</v>
      </c>
      <c r="G179" s="217" t="s">
        <v>150</v>
      </c>
      <c r="H179" s="218">
        <v>1</v>
      </c>
      <c r="I179" s="219"/>
      <c r="J179" s="220">
        <f>ROUND(I179*H179,2)</f>
        <v>0</v>
      </c>
      <c r="K179" s="216" t="s">
        <v>19</v>
      </c>
      <c r="L179" s="46"/>
      <c r="M179" s="221" t="s">
        <v>19</v>
      </c>
      <c r="N179" s="222" t="s">
        <v>46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203</v>
      </c>
      <c r="AT179" s="225" t="s">
        <v>147</v>
      </c>
      <c r="AU179" s="225" t="s">
        <v>85</v>
      </c>
      <c r="AY179" s="19" t="s">
        <v>144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83</v>
      </c>
      <c r="BK179" s="226">
        <f>ROUND(I179*H179,2)</f>
        <v>0</v>
      </c>
      <c r="BL179" s="19" t="s">
        <v>203</v>
      </c>
      <c r="BM179" s="225" t="s">
        <v>2571</v>
      </c>
    </row>
    <row r="180" s="2" customFormat="1">
      <c r="A180" s="40"/>
      <c r="B180" s="41"/>
      <c r="C180" s="42"/>
      <c r="D180" s="227" t="s">
        <v>154</v>
      </c>
      <c r="E180" s="42"/>
      <c r="F180" s="228" t="s">
        <v>2570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154</v>
      </c>
      <c r="AU180" s="19" t="s">
        <v>85</v>
      </c>
    </row>
    <row r="181" s="12" customFormat="1" ht="25.92" customHeight="1">
      <c r="A181" s="12"/>
      <c r="B181" s="198"/>
      <c r="C181" s="199"/>
      <c r="D181" s="200" t="s">
        <v>74</v>
      </c>
      <c r="E181" s="201" t="s">
        <v>630</v>
      </c>
      <c r="F181" s="201" t="s">
        <v>2255</v>
      </c>
      <c r="G181" s="199"/>
      <c r="H181" s="199"/>
      <c r="I181" s="202"/>
      <c r="J181" s="203">
        <f>BK181</f>
        <v>0</v>
      </c>
      <c r="K181" s="199"/>
      <c r="L181" s="204"/>
      <c r="M181" s="205"/>
      <c r="N181" s="206"/>
      <c r="O181" s="206"/>
      <c r="P181" s="207">
        <f>P182</f>
        <v>0</v>
      </c>
      <c r="Q181" s="206"/>
      <c r="R181" s="207">
        <f>R182</f>
        <v>0</v>
      </c>
      <c r="S181" s="206"/>
      <c r="T181" s="208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166</v>
      </c>
      <c r="AT181" s="210" t="s">
        <v>74</v>
      </c>
      <c r="AU181" s="210" t="s">
        <v>75</v>
      </c>
      <c r="AY181" s="209" t="s">
        <v>144</v>
      </c>
      <c r="BK181" s="211">
        <f>BK182</f>
        <v>0</v>
      </c>
    </row>
    <row r="182" s="12" customFormat="1" ht="22.8" customHeight="1">
      <c r="A182" s="12"/>
      <c r="B182" s="198"/>
      <c r="C182" s="199"/>
      <c r="D182" s="200" t="s">
        <v>74</v>
      </c>
      <c r="E182" s="212" t="s">
        <v>2256</v>
      </c>
      <c r="F182" s="212" t="s">
        <v>2257</v>
      </c>
      <c r="G182" s="199"/>
      <c r="H182" s="199"/>
      <c r="I182" s="202"/>
      <c r="J182" s="213">
        <f>BK182</f>
        <v>0</v>
      </c>
      <c r="K182" s="199"/>
      <c r="L182" s="204"/>
      <c r="M182" s="205"/>
      <c r="N182" s="206"/>
      <c r="O182" s="206"/>
      <c r="P182" s="207">
        <f>SUM(P183:P185)</f>
        <v>0</v>
      </c>
      <c r="Q182" s="206"/>
      <c r="R182" s="207">
        <f>SUM(R183:R185)</f>
        <v>0</v>
      </c>
      <c r="S182" s="206"/>
      <c r="T182" s="208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9" t="s">
        <v>166</v>
      </c>
      <c r="AT182" s="210" t="s">
        <v>74</v>
      </c>
      <c r="AU182" s="210" t="s">
        <v>83</v>
      </c>
      <c r="AY182" s="209" t="s">
        <v>144</v>
      </c>
      <c r="BK182" s="211">
        <f>SUM(BK183:BK185)</f>
        <v>0</v>
      </c>
    </row>
    <row r="183" s="2" customFormat="1" ht="22.2" customHeight="1">
      <c r="A183" s="40"/>
      <c r="B183" s="41"/>
      <c r="C183" s="214" t="s">
        <v>516</v>
      </c>
      <c r="D183" s="214" t="s">
        <v>147</v>
      </c>
      <c r="E183" s="215" t="s">
        <v>2266</v>
      </c>
      <c r="F183" s="216" t="s">
        <v>2267</v>
      </c>
      <c r="G183" s="217" t="s">
        <v>150</v>
      </c>
      <c r="H183" s="218">
        <v>1</v>
      </c>
      <c r="I183" s="219"/>
      <c r="J183" s="220">
        <f>ROUND(I183*H183,2)</f>
        <v>0</v>
      </c>
      <c r="K183" s="216" t="s">
        <v>2147</v>
      </c>
      <c r="L183" s="46"/>
      <c r="M183" s="221" t="s">
        <v>19</v>
      </c>
      <c r="N183" s="222" t="s">
        <v>46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762</v>
      </c>
      <c r="AT183" s="225" t="s">
        <v>147</v>
      </c>
      <c r="AU183" s="225" t="s">
        <v>85</v>
      </c>
      <c r="AY183" s="19" t="s">
        <v>144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83</v>
      </c>
      <c r="BK183" s="226">
        <f>ROUND(I183*H183,2)</f>
        <v>0</v>
      </c>
      <c r="BL183" s="19" t="s">
        <v>762</v>
      </c>
      <c r="BM183" s="225" t="s">
        <v>2572</v>
      </c>
    </row>
    <row r="184" s="2" customFormat="1">
      <c r="A184" s="40"/>
      <c r="B184" s="41"/>
      <c r="C184" s="42"/>
      <c r="D184" s="227" t="s">
        <v>154</v>
      </c>
      <c r="E184" s="42"/>
      <c r="F184" s="228" t="s">
        <v>2267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154</v>
      </c>
      <c r="AU184" s="19" t="s">
        <v>85</v>
      </c>
    </row>
    <row r="185" s="2" customFormat="1">
      <c r="A185" s="40"/>
      <c r="B185" s="41"/>
      <c r="C185" s="42"/>
      <c r="D185" s="232" t="s">
        <v>155</v>
      </c>
      <c r="E185" s="42"/>
      <c r="F185" s="233" t="s">
        <v>2269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155</v>
      </c>
      <c r="AU185" s="19" t="s">
        <v>85</v>
      </c>
    </row>
    <row r="186" s="12" customFormat="1" ht="25.92" customHeight="1">
      <c r="A186" s="12"/>
      <c r="B186" s="198"/>
      <c r="C186" s="199"/>
      <c r="D186" s="200" t="s">
        <v>74</v>
      </c>
      <c r="E186" s="201" t="s">
        <v>142</v>
      </c>
      <c r="F186" s="201" t="s">
        <v>81</v>
      </c>
      <c r="G186" s="199"/>
      <c r="H186" s="199"/>
      <c r="I186" s="202"/>
      <c r="J186" s="203">
        <f>BK186</f>
        <v>0</v>
      </c>
      <c r="K186" s="199"/>
      <c r="L186" s="204"/>
      <c r="M186" s="205"/>
      <c r="N186" s="206"/>
      <c r="O186" s="206"/>
      <c r="P186" s="207">
        <f>P187+P194+P198</f>
        <v>0</v>
      </c>
      <c r="Q186" s="206"/>
      <c r="R186" s="207">
        <f>R187+R194+R198</f>
        <v>0</v>
      </c>
      <c r="S186" s="206"/>
      <c r="T186" s="208">
        <f>T187+T194+T198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143</v>
      </c>
      <c r="AT186" s="210" t="s">
        <v>74</v>
      </c>
      <c r="AU186" s="210" t="s">
        <v>75</v>
      </c>
      <c r="AY186" s="209" t="s">
        <v>144</v>
      </c>
      <c r="BK186" s="211">
        <f>BK187+BK194+BK198</f>
        <v>0</v>
      </c>
    </row>
    <row r="187" s="12" customFormat="1" ht="22.8" customHeight="1">
      <c r="A187" s="12"/>
      <c r="B187" s="198"/>
      <c r="C187" s="199"/>
      <c r="D187" s="200" t="s">
        <v>74</v>
      </c>
      <c r="E187" s="212" t="s">
        <v>225</v>
      </c>
      <c r="F187" s="212" t="s">
        <v>226</v>
      </c>
      <c r="G187" s="199"/>
      <c r="H187" s="199"/>
      <c r="I187" s="202"/>
      <c r="J187" s="213">
        <f>BK187</f>
        <v>0</v>
      </c>
      <c r="K187" s="199"/>
      <c r="L187" s="204"/>
      <c r="M187" s="205"/>
      <c r="N187" s="206"/>
      <c r="O187" s="206"/>
      <c r="P187" s="207">
        <f>SUM(P188:P193)</f>
        <v>0</v>
      </c>
      <c r="Q187" s="206"/>
      <c r="R187" s="207">
        <f>SUM(R188:R193)</f>
        <v>0</v>
      </c>
      <c r="S187" s="206"/>
      <c r="T187" s="208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9" t="s">
        <v>143</v>
      </c>
      <c r="AT187" s="210" t="s">
        <v>74</v>
      </c>
      <c r="AU187" s="210" t="s">
        <v>83</v>
      </c>
      <c r="AY187" s="209" t="s">
        <v>144</v>
      </c>
      <c r="BK187" s="211">
        <f>SUM(BK188:BK193)</f>
        <v>0</v>
      </c>
    </row>
    <row r="188" s="2" customFormat="1" ht="14.4" customHeight="1">
      <c r="A188" s="40"/>
      <c r="B188" s="41"/>
      <c r="C188" s="214" t="s">
        <v>523</v>
      </c>
      <c r="D188" s="214" t="s">
        <v>147</v>
      </c>
      <c r="E188" s="215" t="s">
        <v>2307</v>
      </c>
      <c r="F188" s="216" t="s">
        <v>2308</v>
      </c>
      <c r="G188" s="217" t="s">
        <v>169</v>
      </c>
      <c r="H188" s="218">
        <v>12</v>
      </c>
      <c r="I188" s="219"/>
      <c r="J188" s="220">
        <f>ROUND(I188*H188,2)</f>
        <v>0</v>
      </c>
      <c r="K188" s="216" t="s">
        <v>2147</v>
      </c>
      <c r="L188" s="46"/>
      <c r="M188" s="221" t="s">
        <v>19</v>
      </c>
      <c r="N188" s="222" t="s">
        <v>46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152</v>
      </c>
      <c r="AT188" s="225" t="s">
        <v>147</v>
      </c>
      <c r="AU188" s="225" t="s">
        <v>85</v>
      </c>
      <c r="AY188" s="19" t="s">
        <v>144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83</v>
      </c>
      <c r="BK188" s="226">
        <f>ROUND(I188*H188,2)</f>
        <v>0</v>
      </c>
      <c r="BL188" s="19" t="s">
        <v>152</v>
      </c>
      <c r="BM188" s="225" t="s">
        <v>2573</v>
      </c>
    </row>
    <row r="189" s="2" customFormat="1">
      <c r="A189" s="40"/>
      <c r="B189" s="41"/>
      <c r="C189" s="42"/>
      <c r="D189" s="227" t="s">
        <v>154</v>
      </c>
      <c r="E189" s="42"/>
      <c r="F189" s="228" t="s">
        <v>2308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154</v>
      </c>
      <c r="AU189" s="19" t="s">
        <v>85</v>
      </c>
    </row>
    <row r="190" s="2" customFormat="1">
      <c r="A190" s="40"/>
      <c r="B190" s="41"/>
      <c r="C190" s="42"/>
      <c r="D190" s="232" t="s">
        <v>155</v>
      </c>
      <c r="E190" s="42"/>
      <c r="F190" s="233" t="s">
        <v>2310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155</v>
      </c>
      <c r="AU190" s="19" t="s">
        <v>85</v>
      </c>
    </row>
    <row r="191" s="2" customFormat="1" ht="14.4" customHeight="1">
      <c r="A191" s="40"/>
      <c r="B191" s="41"/>
      <c r="C191" s="214" t="s">
        <v>549</v>
      </c>
      <c r="D191" s="214" t="s">
        <v>147</v>
      </c>
      <c r="E191" s="215" t="s">
        <v>2311</v>
      </c>
      <c r="F191" s="216" t="s">
        <v>2312</v>
      </c>
      <c r="G191" s="217" t="s">
        <v>1435</v>
      </c>
      <c r="H191" s="218">
        <v>1</v>
      </c>
      <c r="I191" s="219"/>
      <c r="J191" s="220">
        <f>ROUND(I191*H191,2)</f>
        <v>0</v>
      </c>
      <c r="K191" s="216" t="s">
        <v>2147</v>
      </c>
      <c r="L191" s="46"/>
      <c r="M191" s="221" t="s">
        <v>19</v>
      </c>
      <c r="N191" s="222" t="s">
        <v>46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152</v>
      </c>
      <c r="AT191" s="225" t="s">
        <v>147</v>
      </c>
      <c r="AU191" s="225" t="s">
        <v>85</v>
      </c>
      <c r="AY191" s="19" t="s">
        <v>144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83</v>
      </c>
      <c r="BK191" s="226">
        <f>ROUND(I191*H191,2)</f>
        <v>0</v>
      </c>
      <c r="BL191" s="19" t="s">
        <v>152</v>
      </c>
      <c r="BM191" s="225" t="s">
        <v>2574</v>
      </c>
    </row>
    <row r="192" s="2" customFormat="1">
      <c r="A192" s="40"/>
      <c r="B192" s="41"/>
      <c r="C192" s="42"/>
      <c r="D192" s="227" t="s">
        <v>154</v>
      </c>
      <c r="E192" s="42"/>
      <c r="F192" s="228" t="s">
        <v>2312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154</v>
      </c>
      <c r="AU192" s="19" t="s">
        <v>85</v>
      </c>
    </row>
    <row r="193" s="2" customFormat="1">
      <c r="A193" s="40"/>
      <c r="B193" s="41"/>
      <c r="C193" s="42"/>
      <c r="D193" s="232" t="s">
        <v>155</v>
      </c>
      <c r="E193" s="42"/>
      <c r="F193" s="233" t="s">
        <v>2314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155</v>
      </c>
      <c r="AU193" s="19" t="s">
        <v>85</v>
      </c>
    </row>
    <row r="194" s="12" customFormat="1" ht="22.8" customHeight="1">
      <c r="A194" s="12"/>
      <c r="B194" s="198"/>
      <c r="C194" s="199"/>
      <c r="D194" s="200" t="s">
        <v>74</v>
      </c>
      <c r="E194" s="212" t="s">
        <v>248</v>
      </c>
      <c r="F194" s="212" t="s">
        <v>249</v>
      </c>
      <c r="G194" s="199"/>
      <c r="H194" s="199"/>
      <c r="I194" s="202"/>
      <c r="J194" s="213">
        <f>BK194</f>
        <v>0</v>
      </c>
      <c r="K194" s="199"/>
      <c r="L194" s="204"/>
      <c r="M194" s="205"/>
      <c r="N194" s="206"/>
      <c r="O194" s="206"/>
      <c r="P194" s="207">
        <f>SUM(P195:P197)</f>
        <v>0</v>
      </c>
      <c r="Q194" s="206"/>
      <c r="R194" s="207">
        <f>SUM(R195:R197)</f>
        <v>0</v>
      </c>
      <c r="S194" s="206"/>
      <c r="T194" s="208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143</v>
      </c>
      <c r="AT194" s="210" t="s">
        <v>74</v>
      </c>
      <c r="AU194" s="210" t="s">
        <v>83</v>
      </c>
      <c r="AY194" s="209" t="s">
        <v>144</v>
      </c>
      <c r="BK194" s="211">
        <f>SUM(BK195:BK197)</f>
        <v>0</v>
      </c>
    </row>
    <row r="195" s="2" customFormat="1" ht="14.4" customHeight="1">
      <c r="A195" s="40"/>
      <c r="B195" s="41"/>
      <c r="C195" s="214" t="s">
        <v>556</v>
      </c>
      <c r="D195" s="214" t="s">
        <v>147</v>
      </c>
      <c r="E195" s="215" t="s">
        <v>2315</v>
      </c>
      <c r="F195" s="216" t="s">
        <v>2316</v>
      </c>
      <c r="G195" s="217" t="s">
        <v>2317</v>
      </c>
      <c r="H195" s="218">
        <v>1</v>
      </c>
      <c r="I195" s="219"/>
      <c r="J195" s="220">
        <f>ROUND(I195*H195,2)</f>
        <v>0</v>
      </c>
      <c r="K195" s="216" t="s">
        <v>2147</v>
      </c>
      <c r="L195" s="46"/>
      <c r="M195" s="221" t="s">
        <v>19</v>
      </c>
      <c r="N195" s="222" t="s">
        <v>46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152</v>
      </c>
      <c r="AT195" s="225" t="s">
        <v>147</v>
      </c>
      <c r="AU195" s="225" t="s">
        <v>85</v>
      </c>
      <c r="AY195" s="19" t="s">
        <v>144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83</v>
      </c>
      <c r="BK195" s="226">
        <f>ROUND(I195*H195,2)</f>
        <v>0</v>
      </c>
      <c r="BL195" s="19" t="s">
        <v>152</v>
      </c>
      <c r="BM195" s="225" t="s">
        <v>2575</v>
      </c>
    </row>
    <row r="196" s="2" customFormat="1">
      <c r="A196" s="40"/>
      <c r="B196" s="41"/>
      <c r="C196" s="42"/>
      <c r="D196" s="227" t="s">
        <v>154</v>
      </c>
      <c r="E196" s="42"/>
      <c r="F196" s="228" t="s">
        <v>2316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154</v>
      </c>
      <c r="AU196" s="19" t="s">
        <v>85</v>
      </c>
    </row>
    <row r="197" s="2" customFormat="1">
      <c r="A197" s="40"/>
      <c r="B197" s="41"/>
      <c r="C197" s="42"/>
      <c r="D197" s="232" t="s">
        <v>155</v>
      </c>
      <c r="E197" s="42"/>
      <c r="F197" s="233" t="s">
        <v>2319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155</v>
      </c>
      <c r="AU197" s="19" t="s">
        <v>85</v>
      </c>
    </row>
    <row r="198" s="12" customFormat="1" ht="22.8" customHeight="1">
      <c r="A198" s="12"/>
      <c r="B198" s="198"/>
      <c r="C198" s="199"/>
      <c r="D198" s="200" t="s">
        <v>74</v>
      </c>
      <c r="E198" s="212" t="s">
        <v>281</v>
      </c>
      <c r="F198" s="212" t="s">
        <v>282</v>
      </c>
      <c r="G198" s="199"/>
      <c r="H198" s="199"/>
      <c r="I198" s="202"/>
      <c r="J198" s="213">
        <f>BK198</f>
        <v>0</v>
      </c>
      <c r="K198" s="199"/>
      <c r="L198" s="204"/>
      <c r="M198" s="205"/>
      <c r="N198" s="206"/>
      <c r="O198" s="206"/>
      <c r="P198" s="207">
        <f>SUM(P199:P201)</f>
        <v>0</v>
      </c>
      <c r="Q198" s="206"/>
      <c r="R198" s="207">
        <f>SUM(R199:R201)</f>
        <v>0</v>
      </c>
      <c r="S198" s="206"/>
      <c r="T198" s="208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9" t="s">
        <v>143</v>
      </c>
      <c r="AT198" s="210" t="s">
        <v>74</v>
      </c>
      <c r="AU198" s="210" t="s">
        <v>83</v>
      </c>
      <c r="AY198" s="209" t="s">
        <v>144</v>
      </c>
      <c r="BK198" s="211">
        <f>SUM(BK199:BK201)</f>
        <v>0</v>
      </c>
    </row>
    <row r="199" s="2" customFormat="1" ht="14.4" customHeight="1">
      <c r="A199" s="40"/>
      <c r="B199" s="41"/>
      <c r="C199" s="214" t="s">
        <v>562</v>
      </c>
      <c r="D199" s="214" t="s">
        <v>147</v>
      </c>
      <c r="E199" s="215" t="s">
        <v>2320</v>
      </c>
      <c r="F199" s="216" t="s">
        <v>282</v>
      </c>
      <c r="G199" s="217" t="s">
        <v>169</v>
      </c>
      <c r="H199" s="218">
        <v>3</v>
      </c>
      <c r="I199" s="219"/>
      <c r="J199" s="220">
        <f>ROUND(I199*H199,2)</f>
        <v>0</v>
      </c>
      <c r="K199" s="216" t="s">
        <v>2147</v>
      </c>
      <c r="L199" s="46"/>
      <c r="M199" s="221" t="s">
        <v>19</v>
      </c>
      <c r="N199" s="222" t="s">
        <v>46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152</v>
      </c>
      <c r="AT199" s="225" t="s">
        <v>147</v>
      </c>
      <c r="AU199" s="225" t="s">
        <v>85</v>
      </c>
      <c r="AY199" s="19" t="s">
        <v>144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83</v>
      </c>
      <c r="BK199" s="226">
        <f>ROUND(I199*H199,2)</f>
        <v>0</v>
      </c>
      <c r="BL199" s="19" t="s">
        <v>152</v>
      </c>
      <c r="BM199" s="225" t="s">
        <v>2576</v>
      </c>
    </row>
    <row r="200" s="2" customFormat="1">
      <c r="A200" s="40"/>
      <c r="B200" s="41"/>
      <c r="C200" s="42"/>
      <c r="D200" s="227" t="s">
        <v>154</v>
      </c>
      <c r="E200" s="42"/>
      <c r="F200" s="228" t="s">
        <v>282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154</v>
      </c>
      <c r="AU200" s="19" t="s">
        <v>85</v>
      </c>
    </row>
    <row r="201" s="2" customFormat="1">
      <c r="A201" s="40"/>
      <c r="B201" s="41"/>
      <c r="C201" s="42"/>
      <c r="D201" s="232" t="s">
        <v>155</v>
      </c>
      <c r="E201" s="42"/>
      <c r="F201" s="233" t="s">
        <v>2322</v>
      </c>
      <c r="G201" s="42"/>
      <c r="H201" s="42"/>
      <c r="I201" s="229"/>
      <c r="J201" s="42"/>
      <c r="K201" s="42"/>
      <c r="L201" s="46"/>
      <c r="M201" s="257"/>
      <c r="N201" s="258"/>
      <c r="O201" s="259"/>
      <c r="P201" s="259"/>
      <c r="Q201" s="259"/>
      <c r="R201" s="259"/>
      <c r="S201" s="259"/>
      <c r="T201" s="26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155</v>
      </c>
      <c r="AU201" s="19" t="s">
        <v>85</v>
      </c>
    </row>
    <row r="202" s="2" customFormat="1" ht="6.96" customHeight="1">
      <c r="A202" s="40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46"/>
      <c r="M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</row>
  </sheetData>
  <sheetProtection sheet="1" autoFilter="0" formatColumns="0" formatRows="0" objects="1" scenarios="1" spinCount="100000" saltValue="U3XhbB2ezqFzZQE7vlnFfAmY1u6yoDIPgbDRdMKb84aIwFzPsDG24AxxL/o2hvtVyztjok464m0rbsT5Qo9uRg==" hashValue="6GHusWj6EH1sEDwhbnD0rknOVoMHpvGBYhelaLEnsB2hlpe19ZR2UFlm6bvoRdDlEerCfXopGQ3SjQLLbM0ARQ==" algorithmName="SHA-512" password="CC35"/>
  <autoFilter ref="C94:K20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13" r:id="rId1" display="https://podminky.urs.cz/item/CS_URS_2021_02/741110101"/>
    <hyperlink ref="F119" r:id="rId2" display="https://podminky.urs.cz/item/CS_URS_2021_02/741110231"/>
    <hyperlink ref="F124" r:id="rId3" display="https://podminky.urs.cz/item/CS_URS_2021_02/741122102"/>
    <hyperlink ref="F130" r:id="rId4" display="https://podminky.urs.cz/item/CS_URS_2021_02/741132301"/>
    <hyperlink ref="F133" r:id="rId5" display="https://podminky.urs.cz/item/CS_URS_2021_01/741320105"/>
    <hyperlink ref="F141" r:id="rId6" display="https://podminky.urs.cz/item/CS_URS_2022_01/741336841"/>
    <hyperlink ref="F144" r:id="rId7" display="https://podminky.urs.cz/item/CS_URS_2021_02/741761052"/>
    <hyperlink ref="F149" r:id="rId8" display="https://podminky.urs.cz/item/CS_URS_2021_01/742121001"/>
    <hyperlink ref="F155" r:id="rId9" display="https://podminky.urs.cz/item/CS_URS_2021_01/742190002"/>
    <hyperlink ref="F158" r:id="rId10" display="https://podminky.urs.cz/item/CS_URS_2021_01/741124731"/>
    <hyperlink ref="F163" r:id="rId11" display="https://podminky.urs.cz/item/CS_URS_2021_02/741210001"/>
    <hyperlink ref="F173" r:id="rId12" display="https://podminky.urs.cz/item/CS_URS_2021_01/742330101"/>
    <hyperlink ref="F185" r:id="rId13" display="https://podminky.urs.cz/item/CS_URS_2021_01/210280002"/>
    <hyperlink ref="F190" r:id="rId14" display="https://podminky.urs.cz/item/CS_URS_2021_01/043002000"/>
    <hyperlink ref="F193" r:id="rId15" display="https://podminky.urs.cz/item/CS_URS_2021_01/045002000"/>
    <hyperlink ref="F197" r:id="rId16" display="https://podminky.urs.cz/item/CS_URS_2021_01/065002000"/>
    <hyperlink ref="F201" r:id="rId17" display="https://podminky.urs.cz/item/CS_URS_2021_01/09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8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28125" style="295" customWidth="1"/>
    <col min="2" max="2" width="1.710938" style="295" customWidth="1"/>
    <col min="3" max="4" width="5.003906" style="295" customWidth="1"/>
    <col min="5" max="5" width="11.71094" style="295" customWidth="1"/>
    <col min="6" max="6" width="9.140625" style="295" customWidth="1"/>
    <col min="7" max="7" width="5.003906" style="295" customWidth="1"/>
    <col min="8" max="8" width="77.85156" style="295" customWidth="1"/>
    <col min="9" max="10" width="20.00391" style="295" customWidth="1"/>
    <col min="11" max="11" width="1.710938" style="295" customWidth="1"/>
  </cols>
  <sheetData>
    <row r="1" s="1" customFormat="1" ht="37.5" customHeight="1"/>
    <row r="2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="17" customFormat="1" ht="45" customHeight="1">
      <c r="B3" s="299"/>
      <c r="C3" s="300" t="s">
        <v>2577</v>
      </c>
      <c r="D3" s="300"/>
      <c r="E3" s="300"/>
      <c r="F3" s="300"/>
      <c r="G3" s="300"/>
      <c r="H3" s="300"/>
      <c r="I3" s="300"/>
      <c r="J3" s="300"/>
      <c r="K3" s="301"/>
    </row>
    <row r="4" s="1" customFormat="1" ht="25.5" customHeight="1">
      <c r="B4" s="302"/>
      <c r="C4" s="303" t="s">
        <v>2578</v>
      </c>
      <c r="D4" s="303"/>
      <c r="E4" s="303"/>
      <c r="F4" s="303"/>
      <c r="G4" s="303"/>
      <c r="H4" s="303"/>
      <c r="I4" s="303"/>
      <c r="J4" s="303"/>
      <c r="K4" s="304"/>
    </row>
    <row r="5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="1" customFormat="1" ht="15" customHeight="1">
      <c r="B6" s="302"/>
      <c r="C6" s="306" t="s">
        <v>2579</v>
      </c>
      <c r="D6" s="306"/>
      <c r="E6" s="306"/>
      <c r="F6" s="306"/>
      <c r="G6" s="306"/>
      <c r="H6" s="306"/>
      <c r="I6" s="306"/>
      <c r="J6" s="306"/>
      <c r="K6" s="304"/>
    </row>
    <row r="7" s="1" customFormat="1" ht="15" customHeight="1">
      <c r="B7" s="307"/>
      <c r="C7" s="306" t="s">
        <v>2580</v>
      </c>
      <c r="D7" s="306"/>
      <c r="E7" s="306"/>
      <c r="F7" s="306"/>
      <c r="G7" s="306"/>
      <c r="H7" s="306"/>
      <c r="I7" s="306"/>
      <c r="J7" s="306"/>
      <c r="K7" s="304"/>
    </row>
    <row r="8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="1" customFormat="1" ht="15" customHeight="1">
      <c r="B9" s="307"/>
      <c r="C9" s="306" t="s">
        <v>2581</v>
      </c>
      <c r="D9" s="306"/>
      <c r="E9" s="306"/>
      <c r="F9" s="306"/>
      <c r="G9" s="306"/>
      <c r="H9" s="306"/>
      <c r="I9" s="306"/>
      <c r="J9" s="306"/>
      <c r="K9" s="304"/>
    </row>
    <row r="10" s="1" customFormat="1" ht="15" customHeight="1">
      <c r="B10" s="307"/>
      <c r="C10" s="306"/>
      <c r="D10" s="306" t="s">
        <v>2582</v>
      </c>
      <c r="E10" s="306"/>
      <c r="F10" s="306"/>
      <c r="G10" s="306"/>
      <c r="H10" s="306"/>
      <c r="I10" s="306"/>
      <c r="J10" s="306"/>
      <c r="K10" s="304"/>
    </row>
    <row r="11" s="1" customFormat="1" ht="15" customHeight="1">
      <c r="B11" s="307"/>
      <c r="C11" s="308"/>
      <c r="D11" s="306" t="s">
        <v>2583</v>
      </c>
      <c r="E11" s="306"/>
      <c r="F11" s="306"/>
      <c r="G11" s="306"/>
      <c r="H11" s="306"/>
      <c r="I11" s="306"/>
      <c r="J11" s="306"/>
      <c r="K11" s="304"/>
    </row>
    <row r="12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="1" customFormat="1" ht="15" customHeight="1">
      <c r="B13" s="307"/>
      <c r="C13" s="308"/>
      <c r="D13" s="309" t="s">
        <v>2584</v>
      </c>
      <c r="E13" s="306"/>
      <c r="F13" s="306"/>
      <c r="G13" s="306"/>
      <c r="H13" s="306"/>
      <c r="I13" s="306"/>
      <c r="J13" s="306"/>
      <c r="K13" s="304"/>
    </row>
    <row r="14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="1" customFormat="1" ht="15" customHeight="1">
      <c r="B15" s="307"/>
      <c r="C15" s="308"/>
      <c r="D15" s="306" t="s">
        <v>2585</v>
      </c>
      <c r="E15" s="306"/>
      <c r="F15" s="306"/>
      <c r="G15" s="306"/>
      <c r="H15" s="306"/>
      <c r="I15" s="306"/>
      <c r="J15" s="306"/>
      <c r="K15" s="304"/>
    </row>
    <row r="16" s="1" customFormat="1" ht="15" customHeight="1">
      <c r="B16" s="307"/>
      <c r="C16" s="308"/>
      <c r="D16" s="306" t="s">
        <v>2586</v>
      </c>
      <c r="E16" s="306"/>
      <c r="F16" s="306"/>
      <c r="G16" s="306"/>
      <c r="H16" s="306"/>
      <c r="I16" s="306"/>
      <c r="J16" s="306"/>
      <c r="K16" s="304"/>
    </row>
    <row r="17" s="1" customFormat="1" ht="15" customHeight="1">
      <c r="B17" s="307"/>
      <c r="C17" s="308"/>
      <c r="D17" s="306" t="s">
        <v>2587</v>
      </c>
      <c r="E17" s="306"/>
      <c r="F17" s="306"/>
      <c r="G17" s="306"/>
      <c r="H17" s="306"/>
      <c r="I17" s="306"/>
      <c r="J17" s="306"/>
      <c r="K17" s="304"/>
    </row>
    <row r="18" s="1" customFormat="1" ht="15" customHeight="1">
      <c r="B18" s="307"/>
      <c r="C18" s="308"/>
      <c r="D18" s="308"/>
      <c r="E18" s="310" t="s">
        <v>82</v>
      </c>
      <c r="F18" s="306" t="s">
        <v>2588</v>
      </c>
      <c r="G18" s="306"/>
      <c r="H18" s="306"/>
      <c r="I18" s="306"/>
      <c r="J18" s="306"/>
      <c r="K18" s="304"/>
    </row>
    <row r="19" s="1" customFormat="1" ht="15" customHeight="1">
      <c r="B19" s="307"/>
      <c r="C19" s="308"/>
      <c r="D19" s="308"/>
      <c r="E19" s="310" t="s">
        <v>2589</v>
      </c>
      <c r="F19" s="306" t="s">
        <v>2590</v>
      </c>
      <c r="G19" s="306"/>
      <c r="H19" s="306"/>
      <c r="I19" s="306"/>
      <c r="J19" s="306"/>
      <c r="K19" s="304"/>
    </row>
    <row r="20" s="1" customFormat="1" ht="15" customHeight="1">
      <c r="B20" s="307"/>
      <c r="C20" s="308"/>
      <c r="D20" s="308"/>
      <c r="E20" s="310" t="s">
        <v>2591</v>
      </c>
      <c r="F20" s="306" t="s">
        <v>2592</v>
      </c>
      <c r="G20" s="306"/>
      <c r="H20" s="306"/>
      <c r="I20" s="306"/>
      <c r="J20" s="306"/>
      <c r="K20" s="304"/>
    </row>
    <row r="21" s="1" customFormat="1" ht="15" customHeight="1">
      <c r="B21" s="307"/>
      <c r="C21" s="308"/>
      <c r="D21" s="308"/>
      <c r="E21" s="310" t="s">
        <v>2593</v>
      </c>
      <c r="F21" s="306" t="s">
        <v>2594</v>
      </c>
      <c r="G21" s="306"/>
      <c r="H21" s="306"/>
      <c r="I21" s="306"/>
      <c r="J21" s="306"/>
      <c r="K21" s="304"/>
    </row>
    <row r="22" s="1" customFormat="1" ht="15" customHeight="1">
      <c r="B22" s="307"/>
      <c r="C22" s="308"/>
      <c r="D22" s="308"/>
      <c r="E22" s="310" t="s">
        <v>2094</v>
      </c>
      <c r="F22" s="306" t="s">
        <v>2095</v>
      </c>
      <c r="G22" s="306"/>
      <c r="H22" s="306"/>
      <c r="I22" s="306"/>
      <c r="J22" s="306"/>
      <c r="K22" s="304"/>
    </row>
    <row r="23" s="1" customFormat="1" ht="15" customHeight="1">
      <c r="B23" s="307"/>
      <c r="C23" s="308"/>
      <c r="D23" s="308"/>
      <c r="E23" s="310" t="s">
        <v>103</v>
      </c>
      <c r="F23" s="306" t="s">
        <v>2595</v>
      </c>
      <c r="G23" s="306"/>
      <c r="H23" s="306"/>
      <c r="I23" s="306"/>
      <c r="J23" s="306"/>
      <c r="K23" s="304"/>
    </row>
    <row r="24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="1" customFormat="1" ht="15" customHeight="1">
      <c r="B25" s="307"/>
      <c r="C25" s="306" t="s">
        <v>2596</v>
      </c>
      <c r="D25" s="306"/>
      <c r="E25" s="306"/>
      <c r="F25" s="306"/>
      <c r="G25" s="306"/>
      <c r="H25" s="306"/>
      <c r="I25" s="306"/>
      <c r="J25" s="306"/>
      <c r="K25" s="304"/>
    </row>
    <row r="26" s="1" customFormat="1" ht="15" customHeight="1">
      <c r="B26" s="307"/>
      <c r="C26" s="306" t="s">
        <v>2597</v>
      </c>
      <c r="D26" s="306"/>
      <c r="E26" s="306"/>
      <c r="F26" s="306"/>
      <c r="G26" s="306"/>
      <c r="H26" s="306"/>
      <c r="I26" s="306"/>
      <c r="J26" s="306"/>
      <c r="K26" s="304"/>
    </row>
    <row r="27" s="1" customFormat="1" ht="15" customHeight="1">
      <c r="B27" s="307"/>
      <c r="C27" s="306"/>
      <c r="D27" s="306" t="s">
        <v>2598</v>
      </c>
      <c r="E27" s="306"/>
      <c r="F27" s="306"/>
      <c r="G27" s="306"/>
      <c r="H27" s="306"/>
      <c r="I27" s="306"/>
      <c r="J27" s="306"/>
      <c r="K27" s="304"/>
    </row>
    <row r="28" s="1" customFormat="1" ht="15" customHeight="1">
      <c r="B28" s="307"/>
      <c r="C28" s="308"/>
      <c r="D28" s="306" t="s">
        <v>2599</v>
      </c>
      <c r="E28" s="306"/>
      <c r="F28" s="306"/>
      <c r="G28" s="306"/>
      <c r="H28" s="306"/>
      <c r="I28" s="306"/>
      <c r="J28" s="306"/>
      <c r="K28" s="304"/>
    </row>
    <row r="29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="1" customFormat="1" ht="15" customHeight="1">
      <c r="B30" s="307"/>
      <c r="C30" s="308"/>
      <c r="D30" s="306" t="s">
        <v>2600</v>
      </c>
      <c r="E30" s="306"/>
      <c r="F30" s="306"/>
      <c r="G30" s="306"/>
      <c r="H30" s="306"/>
      <c r="I30" s="306"/>
      <c r="J30" s="306"/>
      <c r="K30" s="304"/>
    </row>
    <row r="31" s="1" customFormat="1" ht="15" customHeight="1">
      <c r="B31" s="307"/>
      <c r="C31" s="308"/>
      <c r="D31" s="306" t="s">
        <v>2601</v>
      </c>
      <c r="E31" s="306"/>
      <c r="F31" s="306"/>
      <c r="G31" s="306"/>
      <c r="H31" s="306"/>
      <c r="I31" s="306"/>
      <c r="J31" s="306"/>
      <c r="K31" s="304"/>
    </row>
    <row r="32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="1" customFormat="1" ht="15" customHeight="1">
      <c r="B33" s="307"/>
      <c r="C33" s="308"/>
      <c r="D33" s="306" t="s">
        <v>2602</v>
      </c>
      <c r="E33" s="306"/>
      <c r="F33" s="306"/>
      <c r="G33" s="306"/>
      <c r="H33" s="306"/>
      <c r="I33" s="306"/>
      <c r="J33" s="306"/>
      <c r="K33" s="304"/>
    </row>
    <row r="34" s="1" customFormat="1" ht="15" customHeight="1">
      <c r="B34" s="307"/>
      <c r="C34" s="308"/>
      <c r="D34" s="306" t="s">
        <v>2603</v>
      </c>
      <c r="E34" s="306"/>
      <c r="F34" s="306"/>
      <c r="G34" s="306"/>
      <c r="H34" s="306"/>
      <c r="I34" s="306"/>
      <c r="J34" s="306"/>
      <c r="K34" s="304"/>
    </row>
    <row r="35" s="1" customFormat="1" ht="15" customHeight="1">
      <c r="B35" s="307"/>
      <c r="C35" s="308"/>
      <c r="D35" s="306" t="s">
        <v>2604</v>
      </c>
      <c r="E35" s="306"/>
      <c r="F35" s="306"/>
      <c r="G35" s="306"/>
      <c r="H35" s="306"/>
      <c r="I35" s="306"/>
      <c r="J35" s="306"/>
      <c r="K35" s="304"/>
    </row>
    <row r="36" s="1" customFormat="1" ht="15" customHeight="1">
      <c r="B36" s="307"/>
      <c r="C36" s="308"/>
      <c r="D36" s="306"/>
      <c r="E36" s="309" t="s">
        <v>130</v>
      </c>
      <c r="F36" s="306"/>
      <c r="G36" s="306" t="s">
        <v>2605</v>
      </c>
      <c r="H36" s="306"/>
      <c r="I36" s="306"/>
      <c r="J36" s="306"/>
      <c r="K36" s="304"/>
    </row>
    <row r="37" s="1" customFormat="1" ht="30.75" customHeight="1">
      <c r="B37" s="307"/>
      <c r="C37" s="308"/>
      <c r="D37" s="306"/>
      <c r="E37" s="309" t="s">
        <v>2606</v>
      </c>
      <c r="F37" s="306"/>
      <c r="G37" s="306" t="s">
        <v>2607</v>
      </c>
      <c r="H37" s="306"/>
      <c r="I37" s="306"/>
      <c r="J37" s="306"/>
      <c r="K37" s="304"/>
    </row>
    <row r="38" s="1" customFormat="1" ht="15" customHeight="1">
      <c r="B38" s="307"/>
      <c r="C38" s="308"/>
      <c r="D38" s="306"/>
      <c r="E38" s="309" t="s">
        <v>56</v>
      </c>
      <c r="F38" s="306"/>
      <c r="G38" s="306" t="s">
        <v>2608</v>
      </c>
      <c r="H38" s="306"/>
      <c r="I38" s="306"/>
      <c r="J38" s="306"/>
      <c r="K38" s="304"/>
    </row>
    <row r="39" s="1" customFormat="1" ht="15" customHeight="1">
      <c r="B39" s="307"/>
      <c r="C39" s="308"/>
      <c r="D39" s="306"/>
      <c r="E39" s="309" t="s">
        <v>57</v>
      </c>
      <c r="F39" s="306"/>
      <c r="G39" s="306" t="s">
        <v>2609</v>
      </c>
      <c r="H39" s="306"/>
      <c r="I39" s="306"/>
      <c r="J39" s="306"/>
      <c r="K39" s="304"/>
    </row>
    <row r="40" s="1" customFormat="1" ht="15" customHeight="1">
      <c r="B40" s="307"/>
      <c r="C40" s="308"/>
      <c r="D40" s="306"/>
      <c r="E40" s="309" t="s">
        <v>131</v>
      </c>
      <c r="F40" s="306"/>
      <c r="G40" s="306" t="s">
        <v>2610</v>
      </c>
      <c r="H40" s="306"/>
      <c r="I40" s="306"/>
      <c r="J40" s="306"/>
      <c r="K40" s="304"/>
    </row>
    <row r="41" s="1" customFormat="1" ht="15" customHeight="1">
      <c r="B41" s="307"/>
      <c r="C41" s="308"/>
      <c r="D41" s="306"/>
      <c r="E41" s="309" t="s">
        <v>132</v>
      </c>
      <c r="F41" s="306"/>
      <c r="G41" s="306" t="s">
        <v>2611</v>
      </c>
      <c r="H41" s="306"/>
      <c r="I41" s="306"/>
      <c r="J41" s="306"/>
      <c r="K41" s="304"/>
    </row>
    <row r="42" s="1" customFormat="1" ht="15" customHeight="1">
      <c r="B42" s="307"/>
      <c r="C42" s="308"/>
      <c r="D42" s="306"/>
      <c r="E42" s="309" t="s">
        <v>2612</v>
      </c>
      <c r="F42" s="306"/>
      <c r="G42" s="306" t="s">
        <v>2613</v>
      </c>
      <c r="H42" s="306"/>
      <c r="I42" s="306"/>
      <c r="J42" s="306"/>
      <c r="K42" s="304"/>
    </row>
    <row r="43" s="1" customFormat="1" ht="15" customHeight="1">
      <c r="B43" s="307"/>
      <c r="C43" s="308"/>
      <c r="D43" s="306"/>
      <c r="E43" s="309"/>
      <c r="F43" s="306"/>
      <c r="G43" s="306" t="s">
        <v>2614</v>
      </c>
      <c r="H43" s="306"/>
      <c r="I43" s="306"/>
      <c r="J43" s="306"/>
      <c r="K43" s="304"/>
    </row>
    <row r="44" s="1" customFormat="1" ht="15" customHeight="1">
      <c r="B44" s="307"/>
      <c r="C44" s="308"/>
      <c r="D44" s="306"/>
      <c r="E44" s="309" t="s">
        <v>2615</v>
      </c>
      <c r="F44" s="306"/>
      <c r="G44" s="306" t="s">
        <v>2616</v>
      </c>
      <c r="H44" s="306"/>
      <c r="I44" s="306"/>
      <c r="J44" s="306"/>
      <c r="K44" s="304"/>
    </row>
    <row r="45" s="1" customFormat="1" ht="15" customHeight="1">
      <c r="B45" s="307"/>
      <c r="C45" s="308"/>
      <c r="D45" s="306"/>
      <c r="E45" s="309" t="s">
        <v>134</v>
      </c>
      <c r="F45" s="306"/>
      <c r="G45" s="306" t="s">
        <v>2617</v>
      </c>
      <c r="H45" s="306"/>
      <c r="I45" s="306"/>
      <c r="J45" s="306"/>
      <c r="K45" s="304"/>
    </row>
    <row r="46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="1" customFormat="1" ht="15" customHeight="1">
      <c r="B47" s="307"/>
      <c r="C47" s="308"/>
      <c r="D47" s="306" t="s">
        <v>2618</v>
      </c>
      <c r="E47" s="306"/>
      <c r="F47" s="306"/>
      <c r="G47" s="306"/>
      <c r="H47" s="306"/>
      <c r="I47" s="306"/>
      <c r="J47" s="306"/>
      <c r="K47" s="304"/>
    </row>
    <row r="48" s="1" customFormat="1" ht="15" customHeight="1">
      <c r="B48" s="307"/>
      <c r="C48" s="308"/>
      <c r="D48" s="308"/>
      <c r="E48" s="306" t="s">
        <v>2619</v>
      </c>
      <c r="F48" s="306"/>
      <c r="G48" s="306"/>
      <c r="H48" s="306"/>
      <c r="I48" s="306"/>
      <c r="J48" s="306"/>
      <c r="K48" s="304"/>
    </row>
    <row r="49" s="1" customFormat="1" ht="15" customHeight="1">
      <c r="B49" s="307"/>
      <c r="C49" s="308"/>
      <c r="D49" s="308"/>
      <c r="E49" s="306" t="s">
        <v>2620</v>
      </c>
      <c r="F49" s="306"/>
      <c r="G49" s="306"/>
      <c r="H49" s="306"/>
      <c r="I49" s="306"/>
      <c r="J49" s="306"/>
      <c r="K49" s="304"/>
    </row>
    <row r="50" s="1" customFormat="1" ht="15" customHeight="1">
      <c r="B50" s="307"/>
      <c r="C50" s="308"/>
      <c r="D50" s="308"/>
      <c r="E50" s="306" t="s">
        <v>2621</v>
      </c>
      <c r="F50" s="306"/>
      <c r="G50" s="306"/>
      <c r="H50" s="306"/>
      <c r="I50" s="306"/>
      <c r="J50" s="306"/>
      <c r="K50" s="304"/>
    </row>
    <row r="51" s="1" customFormat="1" ht="15" customHeight="1">
      <c r="B51" s="307"/>
      <c r="C51" s="308"/>
      <c r="D51" s="306" t="s">
        <v>2622</v>
      </c>
      <c r="E51" s="306"/>
      <c r="F51" s="306"/>
      <c r="G51" s="306"/>
      <c r="H51" s="306"/>
      <c r="I51" s="306"/>
      <c r="J51" s="306"/>
      <c r="K51" s="304"/>
    </row>
    <row r="52" s="1" customFormat="1" ht="25.5" customHeight="1">
      <c r="B52" s="302"/>
      <c r="C52" s="303" t="s">
        <v>2623</v>
      </c>
      <c r="D52" s="303"/>
      <c r="E52" s="303"/>
      <c r="F52" s="303"/>
      <c r="G52" s="303"/>
      <c r="H52" s="303"/>
      <c r="I52" s="303"/>
      <c r="J52" s="303"/>
      <c r="K52" s="304"/>
    </row>
    <row r="53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="1" customFormat="1" ht="15" customHeight="1">
      <c r="B54" s="302"/>
      <c r="C54" s="306" t="s">
        <v>2624</v>
      </c>
      <c r="D54" s="306"/>
      <c r="E54" s="306"/>
      <c r="F54" s="306"/>
      <c r="G54" s="306"/>
      <c r="H54" s="306"/>
      <c r="I54" s="306"/>
      <c r="J54" s="306"/>
      <c r="K54" s="304"/>
    </row>
    <row r="55" s="1" customFormat="1" ht="15" customHeight="1">
      <c r="B55" s="302"/>
      <c r="C55" s="306" t="s">
        <v>2625</v>
      </c>
      <c r="D55" s="306"/>
      <c r="E55" s="306"/>
      <c r="F55" s="306"/>
      <c r="G55" s="306"/>
      <c r="H55" s="306"/>
      <c r="I55" s="306"/>
      <c r="J55" s="306"/>
      <c r="K55" s="304"/>
    </row>
    <row r="56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="1" customFormat="1" ht="15" customHeight="1">
      <c r="B57" s="302"/>
      <c r="C57" s="306" t="s">
        <v>2626</v>
      </c>
      <c r="D57" s="306"/>
      <c r="E57" s="306"/>
      <c r="F57" s="306"/>
      <c r="G57" s="306"/>
      <c r="H57" s="306"/>
      <c r="I57" s="306"/>
      <c r="J57" s="306"/>
      <c r="K57" s="304"/>
    </row>
    <row r="58" s="1" customFormat="1" ht="15" customHeight="1">
      <c r="B58" s="302"/>
      <c r="C58" s="308"/>
      <c r="D58" s="306" t="s">
        <v>2627</v>
      </c>
      <c r="E58" s="306"/>
      <c r="F58" s="306"/>
      <c r="G58" s="306"/>
      <c r="H58" s="306"/>
      <c r="I58" s="306"/>
      <c r="J58" s="306"/>
      <c r="K58" s="304"/>
    </row>
    <row r="59" s="1" customFormat="1" ht="15" customHeight="1">
      <c r="B59" s="302"/>
      <c r="C59" s="308"/>
      <c r="D59" s="306" t="s">
        <v>2628</v>
      </c>
      <c r="E59" s="306"/>
      <c r="F59" s="306"/>
      <c r="G59" s="306"/>
      <c r="H59" s="306"/>
      <c r="I59" s="306"/>
      <c r="J59" s="306"/>
      <c r="K59" s="304"/>
    </row>
    <row r="60" s="1" customFormat="1" ht="15" customHeight="1">
      <c r="B60" s="302"/>
      <c r="C60" s="308"/>
      <c r="D60" s="306" t="s">
        <v>2629</v>
      </c>
      <c r="E60" s="306"/>
      <c r="F60" s="306"/>
      <c r="G60" s="306"/>
      <c r="H60" s="306"/>
      <c r="I60" s="306"/>
      <c r="J60" s="306"/>
      <c r="K60" s="304"/>
    </row>
    <row r="61" s="1" customFormat="1" ht="15" customHeight="1">
      <c r="B61" s="302"/>
      <c r="C61" s="308"/>
      <c r="D61" s="306" t="s">
        <v>2630</v>
      </c>
      <c r="E61" s="306"/>
      <c r="F61" s="306"/>
      <c r="G61" s="306"/>
      <c r="H61" s="306"/>
      <c r="I61" s="306"/>
      <c r="J61" s="306"/>
      <c r="K61" s="304"/>
    </row>
    <row r="62" s="1" customFormat="1" ht="15" customHeight="1">
      <c r="B62" s="302"/>
      <c r="C62" s="308"/>
      <c r="D62" s="311" t="s">
        <v>2631</v>
      </c>
      <c r="E62" s="311"/>
      <c r="F62" s="311"/>
      <c r="G62" s="311"/>
      <c r="H62" s="311"/>
      <c r="I62" s="311"/>
      <c r="J62" s="311"/>
      <c r="K62" s="304"/>
    </row>
    <row r="63" s="1" customFormat="1" ht="15" customHeight="1">
      <c r="B63" s="302"/>
      <c r="C63" s="308"/>
      <c r="D63" s="306" t="s">
        <v>2632</v>
      </c>
      <c r="E63" s="306"/>
      <c r="F63" s="306"/>
      <c r="G63" s="306"/>
      <c r="H63" s="306"/>
      <c r="I63" s="306"/>
      <c r="J63" s="306"/>
      <c r="K63" s="304"/>
    </row>
    <row r="64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="1" customFormat="1" ht="15" customHeight="1">
      <c r="B65" s="302"/>
      <c r="C65" s="308"/>
      <c r="D65" s="306" t="s">
        <v>2633</v>
      </c>
      <c r="E65" s="306"/>
      <c r="F65" s="306"/>
      <c r="G65" s="306"/>
      <c r="H65" s="306"/>
      <c r="I65" s="306"/>
      <c r="J65" s="306"/>
      <c r="K65" s="304"/>
    </row>
    <row r="66" s="1" customFormat="1" ht="15" customHeight="1">
      <c r="B66" s="302"/>
      <c r="C66" s="308"/>
      <c r="D66" s="311" t="s">
        <v>2634</v>
      </c>
      <c r="E66" s="311"/>
      <c r="F66" s="311"/>
      <c r="G66" s="311"/>
      <c r="H66" s="311"/>
      <c r="I66" s="311"/>
      <c r="J66" s="311"/>
      <c r="K66" s="304"/>
    </row>
    <row r="67" s="1" customFormat="1" ht="15" customHeight="1">
      <c r="B67" s="302"/>
      <c r="C67" s="308"/>
      <c r="D67" s="306" t="s">
        <v>2635</v>
      </c>
      <c r="E67" s="306"/>
      <c r="F67" s="306"/>
      <c r="G67" s="306"/>
      <c r="H67" s="306"/>
      <c r="I67" s="306"/>
      <c r="J67" s="306"/>
      <c r="K67" s="304"/>
    </row>
    <row r="68" s="1" customFormat="1" ht="15" customHeight="1">
      <c r="B68" s="302"/>
      <c r="C68" s="308"/>
      <c r="D68" s="306" t="s">
        <v>2636</v>
      </c>
      <c r="E68" s="306"/>
      <c r="F68" s="306"/>
      <c r="G68" s="306"/>
      <c r="H68" s="306"/>
      <c r="I68" s="306"/>
      <c r="J68" s="306"/>
      <c r="K68" s="304"/>
    </row>
    <row r="69" s="1" customFormat="1" ht="15" customHeight="1">
      <c r="B69" s="302"/>
      <c r="C69" s="308"/>
      <c r="D69" s="306" t="s">
        <v>2637</v>
      </c>
      <c r="E69" s="306"/>
      <c r="F69" s="306"/>
      <c r="G69" s="306"/>
      <c r="H69" s="306"/>
      <c r="I69" s="306"/>
      <c r="J69" s="306"/>
      <c r="K69" s="304"/>
    </row>
    <row r="70" s="1" customFormat="1" ht="15" customHeight="1">
      <c r="B70" s="302"/>
      <c r="C70" s="308"/>
      <c r="D70" s="306" t="s">
        <v>2638</v>
      </c>
      <c r="E70" s="306"/>
      <c r="F70" s="306"/>
      <c r="G70" s="306"/>
      <c r="H70" s="306"/>
      <c r="I70" s="306"/>
      <c r="J70" s="306"/>
      <c r="K70" s="304"/>
    </row>
    <row r="7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="1" customFormat="1" ht="45" customHeight="1">
      <c r="B75" s="321"/>
      <c r="C75" s="322" t="s">
        <v>2639</v>
      </c>
      <c r="D75" s="322"/>
      <c r="E75" s="322"/>
      <c r="F75" s="322"/>
      <c r="G75" s="322"/>
      <c r="H75" s="322"/>
      <c r="I75" s="322"/>
      <c r="J75" s="322"/>
      <c r="K75" s="323"/>
    </row>
    <row r="76" s="1" customFormat="1" ht="17.25" customHeight="1">
      <c r="B76" s="321"/>
      <c r="C76" s="324" t="s">
        <v>2640</v>
      </c>
      <c r="D76" s="324"/>
      <c r="E76" s="324"/>
      <c r="F76" s="324" t="s">
        <v>2641</v>
      </c>
      <c r="G76" s="325"/>
      <c r="H76" s="324" t="s">
        <v>57</v>
      </c>
      <c r="I76" s="324" t="s">
        <v>60</v>
      </c>
      <c r="J76" s="324" t="s">
        <v>2642</v>
      </c>
      <c r="K76" s="323"/>
    </row>
    <row r="77" s="1" customFormat="1" ht="17.25" customHeight="1">
      <c r="B77" s="321"/>
      <c r="C77" s="326" t="s">
        <v>2643</v>
      </c>
      <c r="D77" s="326"/>
      <c r="E77" s="326"/>
      <c r="F77" s="327" t="s">
        <v>2644</v>
      </c>
      <c r="G77" s="328"/>
      <c r="H77" s="326"/>
      <c r="I77" s="326"/>
      <c r="J77" s="326" t="s">
        <v>2645</v>
      </c>
      <c r="K77" s="323"/>
    </row>
    <row r="78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="1" customFormat="1" ht="15" customHeight="1">
      <c r="B79" s="321"/>
      <c r="C79" s="309" t="s">
        <v>56</v>
      </c>
      <c r="D79" s="331"/>
      <c r="E79" s="331"/>
      <c r="F79" s="332" t="s">
        <v>2646</v>
      </c>
      <c r="G79" s="333"/>
      <c r="H79" s="309" t="s">
        <v>2647</v>
      </c>
      <c r="I79" s="309" t="s">
        <v>2648</v>
      </c>
      <c r="J79" s="309">
        <v>20</v>
      </c>
      <c r="K79" s="323"/>
    </row>
    <row r="80" s="1" customFormat="1" ht="15" customHeight="1">
      <c r="B80" s="321"/>
      <c r="C80" s="309" t="s">
        <v>2649</v>
      </c>
      <c r="D80" s="309"/>
      <c r="E80" s="309"/>
      <c r="F80" s="332" t="s">
        <v>2646</v>
      </c>
      <c r="G80" s="333"/>
      <c r="H80" s="309" t="s">
        <v>2650</v>
      </c>
      <c r="I80" s="309" t="s">
        <v>2648</v>
      </c>
      <c r="J80" s="309">
        <v>120</v>
      </c>
      <c r="K80" s="323"/>
    </row>
    <row r="81" s="1" customFormat="1" ht="15" customHeight="1">
      <c r="B81" s="334"/>
      <c r="C81" s="309" t="s">
        <v>2651</v>
      </c>
      <c r="D81" s="309"/>
      <c r="E81" s="309"/>
      <c r="F81" s="332" t="s">
        <v>2652</v>
      </c>
      <c r="G81" s="333"/>
      <c r="H81" s="309" t="s">
        <v>2653</v>
      </c>
      <c r="I81" s="309" t="s">
        <v>2648</v>
      </c>
      <c r="J81" s="309">
        <v>50</v>
      </c>
      <c r="K81" s="323"/>
    </row>
    <row r="82" s="1" customFormat="1" ht="15" customHeight="1">
      <c r="B82" s="334"/>
      <c r="C82" s="309" t="s">
        <v>2654</v>
      </c>
      <c r="D82" s="309"/>
      <c r="E82" s="309"/>
      <c r="F82" s="332" t="s">
        <v>2646</v>
      </c>
      <c r="G82" s="333"/>
      <c r="H82" s="309" t="s">
        <v>2655</v>
      </c>
      <c r="I82" s="309" t="s">
        <v>2656</v>
      </c>
      <c r="J82" s="309"/>
      <c r="K82" s="323"/>
    </row>
    <row r="83" s="1" customFormat="1" ht="15" customHeight="1">
      <c r="B83" s="334"/>
      <c r="C83" s="335" t="s">
        <v>2657</v>
      </c>
      <c r="D83" s="335"/>
      <c r="E83" s="335"/>
      <c r="F83" s="336" t="s">
        <v>2652</v>
      </c>
      <c r="G83" s="335"/>
      <c r="H83" s="335" t="s">
        <v>2658</v>
      </c>
      <c r="I83" s="335" t="s">
        <v>2648</v>
      </c>
      <c r="J83" s="335">
        <v>15</v>
      </c>
      <c r="K83" s="323"/>
    </row>
    <row r="84" s="1" customFormat="1" ht="15" customHeight="1">
      <c r="B84" s="334"/>
      <c r="C84" s="335" t="s">
        <v>2659</v>
      </c>
      <c r="D84" s="335"/>
      <c r="E84" s="335"/>
      <c r="F84" s="336" t="s">
        <v>2652</v>
      </c>
      <c r="G84" s="335"/>
      <c r="H84" s="335" t="s">
        <v>2660</v>
      </c>
      <c r="I84" s="335" t="s">
        <v>2648</v>
      </c>
      <c r="J84" s="335">
        <v>15</v>
      </c>
      <c r="K84" s="323"/>
    </row>
    <row r="85" s="1" customFormat="1" ht="15" customHeight="1">
      <c r="B85" s="334"/>
      <c r="C85" s="335" t="s">
        <v>2661</v>
      </c>
      <c r="D85" s="335"/>
      <c r="E85" s="335"/>
      <c r="F85" s="336" t="s">
        <v>2652</v>
      </c>
      <c r="G85" s="335"/>
      <c r="H85" s="335" t="s">
        <v>2662</v>
      </c>
      <c r="I85" s="335" t="s">
        <v>2648</v>
      </c>
      <c r="J85" s="335">
        <v>20</v>
      </c>
      <c r="K85" s="323"/>
    </row>
    <row r="86" s="1" customFormat="1" ht="15" customHeight="1">
      <c r="B86" s="334"/>
      <c r="C86" s="335" t="s">
        <v>2663</v>
      </c>
      <c r="D86" s="335"/>
      <c r="E86" s="335"/>
      <c r="F86" s="336" t="s">
        <v>2652</v>
      </c>
      <c r="G86" s="335"/>
      <c r="H86" s="335" t="s">
        <v>2664</v>
      </c>
      <c r="I86" s="335" t="s">
        <v>2648</v>
      </c>
      <c r="J86" s="335">
        <v>20</v>
      </c>
      <c r="K86" s="323"/>
    </row>
    <row r="87" s="1" customFormat="1" ht="15" customHeight="1">
      <c r="B87" s="334"/>
      <c r="C87" s="309" t="s">
        <v>2665</v>
      </c>
      <c r="D87" s="309"/>
      <c r="E87" s="309"/>
      <c r="F87" s="332" t="s">
        <v>2652</v>
      </c>
      <c r="G87" s="333"/>
      <c r="H87" s="309" t="s">
        <v>2666</v>
      </c>
      <c r="I87" s="309" t="s">
        <v>2648</v>
      </c>
      <c r="J87" s="309">
        <v>50</v>
      </c>
      <c r="K87" s="323"/>
    </row>
    <row r="88" s="1" customFormat="1" ht="15" customHeight="1">
      <c r="B88" s="334"/>
      <c r="C88" s="309" t="s">
        <v>2667</v>
      </c>
      <c r="D88" s="309"/>
      <c r="E88" s="309"/>
      <c r="F88" s="332" t="s">
        <v>2652</v>
      </c>
      <c r="G88" s="333"/>
      <c r="H88" s="309" t="s">
        <v>2668</v>
      </c>
      <c r="I88" s="309" t="s">
        <v>2648</v>
      </c>
      <c r="J88" s="309">
        <v>20</v>
      </c>
      <c r="K88" s="323"/>
    </row>
    <row r="89" s="1" customFormat="1" ht="15" customHeight="1">
      <c r="B89" s="334"/>
      <c r="C89" s="309" t="s">
        <v>2669</v>
      </c>
      <c r="D89" s="309"/>
      <c r="E89" s="309"/>
      <c r="F89" s="332" t="s">
        <v>2652</v>
      </c>
      <c r="G89" s="333"/>
      <c r="H89" s="309" t="s">
        <v>2670</v>
      </c>
      <c r="I89" s="309" t="s">
        <v>2648</v>
      </c>
      <c r="J89" s="309">
        <v>20</v>
      </c>
      <c r="K89" s="323"/>
    </row>
    <row r="90" s="1" customFormat="1" ht="15" customHeight="1">
      <c r="B90" s="334"/>
      <c r="C90" s="309" t="s">
        <v>2671</v>
      </c>
      <c r="D90" s="309"/>
      <c r="E90" s="309"/>
      <c r="F90" s="332" t="s">
        <v>2652</v>
      </c>
      <c r="G90" s="333"/>
      <c r="H90" s="309" t="s">
        <v>2672</v>
      </c>
      <c r="I90" s="309" t="s">
        <v>2648</v>
      </c>
      <c r="J90" s="309">
        <v>50</v>
      </c>
      <c r="K90" s="323"/>
    </row>
    <row r="91" s="1" customFormat="1" ht="15" customHeight="1">
      <c r="B91" s="334"/>
      <c r="C91" s="309" t="s">
        <v>2673</v>
      </c>
      <c r="D91" s="309"/>
      <c r="E91" s="309"/>
      <c r="F91" s="332" t="s">
        <v>2652</v>
      </c>
      <c r="G91" s="333"/>
      <c r="H91" s="309" t="s">
        <v>2673</v>
      </c>
      <c r="I91" s="309" t="s">
        <v>2648</v>
      </c>
      <c r="J91" s="309">
        <v>50</v>
      </c>
      <c r="K91" s="323"/>
    </row>
    <row r="92" s="1" customFormat="1" ht="15" customHeight="1">
      <c r="B92" s="334"/>
      <c r="C92" s="309" t="s">
        <v>2674</v>
      </c>
      <c r="D92" s="309"/>
      <c r="E92" s="309"/>
      <c r="F92" s="332" t="s">
        <v>2652</v>
      </c>
      <c r="G92" s="333"/>
      <c r="H92" s="309" t="s">
        <v>2675</v>
      </c>
      <c r="I92" s="309" t="s">
        <v>2648</v>
      </c>
      <c r="J92" s="309">
        <v>255</v>
      </c>
      <c r="K92" s="323"/>
    </row>
    <row r="93" s="1" customFormat="1" ht="15" customHeight="1">
      <c r="B93" s="334"/>
      <c r="C93" s="309" t="s">
        <v>2676</v>
      </c>
      <c r="D93" s="309"/>
      <c r="E93" s="309"/>
      <c r="F93" s="332" t="s">
        <v>2646</v>
      </c>
      <c r="G93" s="333"/>
      <c r="H93" s="309" t="s">
        <v>2677</v>
      </c>
      <c r="I93" s="309" t="s">
        <v>2678</v>
      </c>
      <c r="J93" s="309"/>
      <c r="K93" s="323"/>
    </row>
    <row r="94" s="1" customFormat="1" ht="15" customHeight="1">
      <c r="B94" s="334"/>
      <c r="C94" s="309" t="s">
        <v>2679</v>
      </c>
      <c r="D94" s="309"/>
      <c r="E94" s="309"/>
      <c r="F94" s="332" t="s">
        <v>2646</v>
      </c>
      <c r="G94" s="333"/>
      <c r="H94" s="309" t="s">
        <v>2680</v>
      </c>
      <c r="I94" s="309" t="s">
        <v>2681</v>
      </c>
      <c r="J94" s="309"/>
      <c r="K94" s="323"/>
    </row>
    <row r="95" s="1" customFormat="1" ht="15" customHeight="1">
      <c r="B95" s="334"/>
      <c r="C95" s="309" t="s">
        <v>2682</v>
      </c>
      <c r="D95" s="309"/>
      <c r="E95" s="309"/>
      <c r="F95" s="332" t="s">
        <v>2646</v>
      </c>
      <c r="G95" s="333"/>
      <c r="H95" s="309" t="s">
        <v>2682</v>
      </c>
      <c r="I95" s="309" t="s">
        <v>2681</v>
      </c>
      <c r="J95" s="309"/>
      <c r="K95" s="323"/>
    </row>
    <row r="96" s="1" customFormat="1" ht="15" customHeight="1">
      <c r="B96" s="334"/>
      <c r="C96" s="309" t="s">
        <v>41</v>
      </c>
      <c r="D96" s="309"/>
      <c r="E96" s="309"/>
      <c r="F96" s="332" t="s">
        <v>2646</v>
      </c>
      <c r="G96" s="333"/>
      <c r="H96" s="309" t="s">
        <v>2683</v>
      </c>
      <c r="I96" s="309" t="s">
        <v>2681</v>
      </c>
      <c r="J96" s="309"/>
      <c r="K96" s="323"/>
    </row>
    <row r="97" s="1" customFormat="1" ht="15" customHeight="1">
      <c r="B97" s="334"/>
      <c r="C97" s="309" t="s">
        <v>51</v>
      </c>
      <c r="D97" s="309"/>
      <c r="E97" s="309"/>
      <c r="F97" s="332" t="s">
        <v>2646</v>
      </c>
      <c r="G97" s="333"/>
      <c r="H97" s="309" t="s">
        <v>2684</v>
      </c>
      <c r="I97" s="309" t="s">
        <v>2681</v>
      </c>
      <c r="J97" s="309"/>
      <c r="K97" s="323"/>
    </row>
    <row r="98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="1" customFormat="1" ht="45" customHeight="1">
      <c r="B102" s="321"/>
      <c r="C102" s="322" t="s">
        <v>2685</v>
      </c>
      <c r="D102" s="322"/>
      <c r="E102" s="322"/>
      <c r="F102" s="322"/>
      <c r="G102" s="322"/>
      <c r="H102" s="322"/>
      <c r="I102" s="322"/>
      <c r="J102" s="322"/>
      <c r="K102" s="323"/>
    </row>
    <row r="103" s="1" customFormat="1" ht="17.25" customHeight="1">
      <c r="B103" s="321"/>
      <c r="C103" s="324" t="s">
        <v>2640</v>
      </c>
      <c r="D103" s="324"/>
      <c r="E103" s="324"/>
      <c r="F103" s="324" t="s">
        <v>2641</v>
      </c>
      <c r="G103" s="325"/>
      <c r="H103" s="324" t="s">
        <v>57</v>
      </c>
      <c r="I103" s="324" t="s">
        <v>60</v>
      </c>
      <c r="J103" s="324" t="s">
        <v>2642</v>
      </c>
      <c r="K103" s="323"/>
    </row>
    <row r="104" s="1" customFormat="1" ht="17.25" customHeight="1">
      <c r="B104" s="321"/>
      <c r="C104" s="326" t="s">
        <v>2643</v>
      </c>
      <c r="D104" s="326"/>
      <c r="E104" s="326"/>
      <c r="F104" s="327" t="s">
        <v>2644</v>
      </c>
      <c r="G104" s="328"/>
      <c r="H104" s="326"/>
      <c r="I104" s="326"/>
      <c r="J104" s="326" t="s">
        <v>2645</v>
      </c>
      <c r="K104" s="323"/>
    </row>
    <row r="105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="1" customFormat="1" ht="15" customHeight="1">
      <c r="B106" s="321"/>
      <c r="C106" s="309" t="s">
        <v>56</v>
      </c>
      <c r="D106" s="331"/>
      <c r="E106" s="331"/>
      <c r="F106" s="332" t="s">
        <v>2646</v>
      </c>
      <c r="G106" s="309"/>
      <c r="H106" s="309" t="s">
        <v>2686</v>
      </c>
      <c r="I106" s="309" t="s">
        <v>2648</v>
      </c>
      <c r="J106" s="309">
        <v>20</v>
      </c>
      <c r="K106" s="323"/>
    </row>
    <row r="107" s="1" customFormat="1" ht="15" customHeight="1">
      <c r="B107" s="321"/>
      <c r="C107" s="309" t="s">
        <v>2649</v>
      </c>
      <c r="D107" s="309"/>
      <c r="E107" s="309"/>
      <c r="F107" s="332" t="s">
        <v>2646</v>
      </c>
      <c r="G107" s="309"/>
      <c r="H107" s="309" t="s">
        <v>2686</v>
      </c>
      <c r="I107" s="309" t="s">
        <v>2648</v>
      </c>
      <c r="J107" s="309">
        <v>120</v>
      </c>
      <c r="K107" s="323"/>
    </row>
    <row r="108" s="1" customFormat="1" ht="15" customHeight="1">
      <c r="B108" s="334"/>
      <c r="C108" s="309" t="s">
        <v>2651</v>
      </c>
      <c r="D108" s="309"/>
      <c r="E108" s="309"/>
      <c r="F108" s="332" t="s">
        <v>2652</v>
      </c>
      <c r="G108" s="309"/>
      <c r="H108" s="309" t="s">
        <v>2686</v>
      </c>
      <c r="I108" s="309" t="s">
        <v>2648</v>
      </c>
      <c r="J108" s="309">
        <v>50</v>
      </c>
      <c r="K108" s="323"/>
    </row>
    <row r="109" s="1" customFormat="1" ht="15" customHeight="1">
      <c r="B109" s="334"/>
      <c r="C109" s="309" t="s">
        <v>2654</v>
      </c>
      <c r="D109" s="309"/>
      <c r="E109" s="309"/>
      <c r="F109" s="332" t="s">
        <v>2646</v>
      </c>
      <c r="G109" s="309"/>
      <c r="H109" s="309" t="s">
        <v>2686</v>
      </c>
      <c r="I109" s="309" t="s">
        <v>2656</v>
      </c>
      <c r="J109" s="309"/>
      <c r="K109" s="323"/>
    </row>
    <row r="110" s="1" customFormat="1" ht="15" customHeight="1">
      <c r="B110" s="334"/>
      <c r="C110" s="309" t="s">
        <v>2665</v>
      </c>
      <c r="D110" s="309"/>
      <c r="E110" s="309"/>
      <c r="F110" s="332" t="s">
        <v>2652</v>
      </c>
      <c r="G110" s="309"/>
      <c r="H110" s="309" t="s">
        <v>2686</v>
      </c>
      <c r="I110" s="309" t="s">
        <v>2648</v>
      </c>
      <c r="J110" s="309">
        <v>50</v>
      </c>
      <c r="K110" s="323"/>
    </row>
    <row r="111" s="1" customFormat="1" ht="15" customHeight="1">
      <c r="B111" s="334"/>
      <c r="C111" s="309" t="s">
        <v>2673</v>
      </c>
      <c r="D111" s="309"/>
      <c r="E111" s="309"/>
      <c r="F111" s="332" t="s">
        <v>2652</v>
      </c>
      <c r="G111" s="309"/>
      <c r="H111" s="309" t="s">
        <v>2686</v>
      </c>
      <c r="I111" s="309" t="s">
        <v>2648</v>
      </c>
      <c r="J111" s="309">
        <v>50</v>
      </c>
      <c r="K111" s="323"/>
    </row>
    <row r="112" s="1" customFormat="1" ht="15" customHeight="1">
      <c r="B112" s="334"/>
      <c r="C112" s="309" t="s">
        <v>2671</v>
      </c>
      <c r="D112" s="309"/>
      <c r="E112" s="309"/>
      <c r="F112" s="332" t="s">
        <v>2652</v>
      </c>
      <c r="G112" s="309"/>
      <c r="H112" s="309" t="s">
        <v>2686</v>
      </c>
      <c r="I112" s="309" t="s">
        <v>2648</v>
      </c>
      <c r="J112" s="309">
        <v>50</v>
      </c>
      <c r="K112" s="323"/>
    </row>
    <row r="113" s="1" customFormat="1" ht="15" customHeight="1">
      <c r="B113" s="334"/>
      <c r="C113" s="309" t="s">
        <v>56</v>
      </c>
      <c r="D113" s="309"/>
      <c r="E113" s="309"/>
      <c r="F113" s="332" t="s">
        <v>2646</v>
      </c>
      <c r="G113" s="309"/>
      <c r="H113" s="309" t="s">
        <v>2687</v>
      </c>
      <c r="I113" s="309" t="s">
        <v>2648</v>
      </c>
      <c r="J113" s="309">
        <v>20</v>
      </c>
      <c r="K113" s="323"/>
    </row>
    <row r="114" s="1" customFormat="1" ht="15" customHeight="1">
      <c r="B114" s="334"/>
      <c r="C114" s="309" t="s">
        <v>2688</v>
      </c>
      <c r="D114" s="309"/>
      <c r="E114" s="309"/>
      <c r="F114" s="332" t="s">
        <v>2646</v>
      </c>
      <c r="G114" s="309"/>
      <c r="H114" s="309" t="s">
        <v>2689</v>
      </c>
      <c r="I114" s="309" t="s">
        <v>2648</v>
      </c>
      <c r="J114" s="309">
        <v>120</v>
      </c>
      <c r="K114" s="323"/>
    </row>
    <row r="115" s="1" customFormat="1" ht="15" customHeight="1">
      <c r="B115" s="334"/>
      <c r="C115" s="309" t="s">
        <v>41</v>
      </c>
      <c r="D115" s="309"/>
      <c r="E115" s="309"/>
      <c r="F115" s="332" t="s">
        <v>2646</v>
      </c>
      <c r="G115" s="309"/>
      <c r="H115" s="309" t="s">
        <v>2690</v>
      </c>
      <c r="I115" s="309" t="s">
        <v>2681</v>
      </c>
      <c r="J115" s="309"/>
      <c r="K115" s="323"/>
    </row>
    <row r="116" s="1" customFormat="1" ht="15" customHeight="1">
      <c r="B116" s="334"/>
      <c r="C116" s="309" t="s">
        <v>51</v>
      </c>
      <c r="D116" s="309"/>
      <c r="E116" s="309"/>
      <c r="F116" s="332" t="s">
        <v>2646</v>
      </c>
      <c r="G116" s="309"/>
      <c r="H116" s="309" t="s">
        <v>2691</v>
      </c>
      <c r="I116" s="309" t="s">
        <v>2681</v>
      </c>
      <c r="J116" s="309"/>
      <c r="K116" s="323"/>
    </row>
    <row r="117" s="1" customFormat="1" ht="15" customHeight="1">
      <c r="B117" s="334"/>
      <c r="C117" s="309" t="s">
        <v>60</v>
      </c>
      <c r="D117" s="309"/>
      <c r="E117" s="309"/>
      <c r="F117" s="332" t="s">
        <v>2646</v>
      </c>
      <c r="G117" s="309"/>
      <c r="H117" s="309" t="s">
        <v>2692</v>
      </c>
      <c r="I117" s="309" t="s">
        <v>2693</v>
      </c>
      <c r="J117" s="309"/>
      <c r="K117" s="323"/>
    </row>
    <row r="118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="1" customFormat="1" ht="45" customHeight="1">
      <c r="B122" s="350"/>
      <c r="C122" s="300" t="s">
        <v>2694</v>
      </c>
      <c r="D122" s="300"/>
      <c r="E122" s="300"/>
      <c r="F122" s="300"/>
      <c r="G122" s="300"/>
      <c r="H122" s="300"/>
      <c r="I122" s="300"/>
      <c r="J122" s="300"/>
      <c r="K122" s="351"/>
    </row>
    <row r="123" s="1" customFormat="1" ht="17.25" customHeight="1">
      <c r="B123" s="352"/>
      <c r="C123" s="324" t="s">
        <v>2640</v>
      </c>
      <c r="D123" s="324"/>
      <c r="E123" s="324"/>
      <c r="F123" s="324" t="s">
        <v>2641</v>
      </c>
      <c r="G123" s="325"/>
      <c r="H123" s="324" t="s">
        <v>57</v>
      </c>
      <c r="I123" s="324" t="s">
        <v>60</v>
      </c>
      <c r="J123" s="324" t="s">
        <v>2642</v>
      </c>
      <c r="K123" s="353"/>
    </row>
    <row r="124" s="1" customFormat="1" ht="17.25" customHeight="1">
      <c r="B124" s="352"/>
      <c r="C124" s="326" t="s">
        <v>2643</v>
      </c>
      <c r="D124" s="326"/>
      <c r="E124" s="326"/>
      <c r="F124" s="327" t="s">
        <v>2644</v>
      </c>
      <c r="G124" s="328"/>
      <c r="H124" s="326"/>
      <c r="I124" s="326"/>
      <c r="J124" s="326" t="s">
        <v>2645</v>
      </c>
      <c r="K124" s="353"/>
    </row>
    <row r="125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="1" customFormat="1" ht="15" customHeight="1">
      <c r="B126" s="354"/>
      <c r="C126" s="309" t="s">
        <v>2649</v>
      </c>
      <c r="D126" s="331"/>
      <c r="E126" s="331"/>
      <c r="F126" s="332" t="s">
        <v>2646</v>
      </c>
      <c r="G126" s="309"/>
      <c r="H126" s="309" t="s">
        <v>2686</v>
      </c>
      <c r="I126" s="309" t="s">
        <v>2648</v>
      </c>
      <c r="J126" s="309">
        <v>120</v>
      </c>
      <c r="K126" s="357"/>
    </row>
    <row r="127" s="1" customFormat="1" ht="15" customHeight="1">
      <c r="B127" s="354"/>
      <c r="C127" s="309" t="s">
        <v>2695</v>
      </c>
      <c r="D127" s="309"/>
      <c r="E127" s="309"/>
      <c r="F127" s="332" t="s">
        <v>2646</v>
      </c>
      <c r="G127" s="309"/>
      <c r="H127" s="309" t="s">
        <v>2696</v>
      </c>
      <c r="I127" s="309" t="s">
        <v>2648</v>
      </c>
      <c r="J127" s="309" t="s">
        <v>2697</v>
      </c>
      <c r="K127" s="357"/>
    </row>
    <row r="128" s="1" customFormat="1" ht="15" customHeight="1">
      <c r="B128" s="354"/>
      <c r="C128" s="309" t="s">
        <v>103</v>
      </c>
      <c r="D128" s="309"/>
      <c r="E128" s="309"/>
      <c r="F128" s="332" t="s">
        <v>2646</v>
      </c>
      <c r="G128" s="309"/>
      <c r="H128" s="309" t="s">
        <v>2698</v>
      </c>
      <c r="I128" s="309" t="s">
        <v>2648</v>
      </c>
      <c r="J128" s="309" t="s">
        <v>2697</v>
      </c>
      <c r="K128" s="357"/>
    </row>
    <row r="129" s="1" customFormat="1" ht="15" customHeight="1">
      <c r="B129" s="354"/>
      <c r="C129" s="309" t="s">
        <v>2657</v>
      </c>
      <c r="D129" s="309"/>
      <c r="E129" s="309"/>
      <c r="F129" s="332" t="s">
        <v>2652</v>
      </c>
      <c r="G129" s="309"/>
      <c r="H129" s="309" t="s">
        <v>2658</v>
      </c>
      <c r="I129" s="309" t="s">
        <v>2648</v>
      </c>
      <c r="J129" s="309">
        <v>15</v>
      </c>
      <c r="K129" s="357"/>
    </row>
    <row r="130" s="1" customFormat="1" ht="15" customHeight="1">
      <c r="B130" s="354"/>
      <c r="C130" s="335" t="s">
        <v>2659</v>
      </c>
      <c r="D130" s="335"/>
      <c r="E130" s="335"/>
      <c r="F130" s="336" t="s">
        <v>2652</v>
      </c>
      <c r="G130" s="335"/>
      <c r="H130" s="335" t="s">
        <v>2660</v>
      </c>
      <c r="I130" s="335" t="s">
        <v>2648</v>
      </c>
      <c r="J130" s="335">
        <v>15</v>
      </c>
      <c r="K130" s="357"/>
    </row>
    <row r="131" s="1" customFormat="1" ht="15" customHeight="1">
      <c r="B131" s="354"/>
      <c r="C131" s="335" t="s">
        <v>2661</v>
      </c>
      <c r="D131" s="335"/>
      <c r="E131" s="335"/>
      <c r="F131" s="336" t="s">
        <v>2652</v>
      </c>
      <c r="G131" s="335"/>
      <c r="H131" s="335" t="s">
        <v>2662</v>
      </c>
      <c r="I131" s="335" t="s">
        <v>2648</v>
      </c>
      <c r="J131" s="335">
        <v>20</v>
      </c>
      <c r="K131" s="357"/>
    </row>
    <row r="132" s="1" customFormat="1" ht="15" customHeight="1">
      <c r="B132" s="354"/>
      <c r="C132" s="335" t="s">
        <v>2663</v>
      </c>
      <c r="D132" s="335"/>
      <c r="E132" s="335"/>
      <c r="F132" s="336" t="s">
        <v>2652</v>
      </c>
      <c r="G132" s="335"/>
      <c r="H132" s="335" t="s">
        <v>2664</v>
      </c>
      <c r="I132" s="335" t="s">
        <v>2648</v>
      </c>
      <c r="J132" s="335">
        <v>20</v>
      </c>
      <c r="K132" s="357"/>
    </row>
    <row r="133" s="1" customFormat="1" ht="15" customHeight="1">
      <c r="B133" s="354"/>
      <c r="C133" s="309" t="s">
        <v>2651</v>
      </c>
      <c r="D133" s="309"/>
      <c r="E133" s="309"/>
      <c r="F133" s="332" t="s">
        <v>2652</v>
      </c>
      <c r="G133" s="309"/>
      <c r="H133" s="309" t="s">
        <v>2686</v>
      </c>
      <c r="I133" s="309" t="s">
        <v>2648</v>
      </c>
      <c r="J133" s="309">
        <v>50</v>
      </c>
      <c r="K133" s="357"/>
    </row>
    <row r="134" s="1" customFormat="1" ht="15" customHeight="1">
      <c r="B134" s="354"/>
      <c r="C134" s="309" t="s">
        <v>2665</v>
      </c>
      <c r="D134" s="309"/>
      <c r="E134" s="309"/>
      <c r="F134" s="332" t="s">
        <v>2652</v>
      </c>
      <c r="G134" s="309"/>
      <c r="H134" s="309" t="s">
        <v>2686</v>
      </c>
      <c r="I134" s="309" t="s">
        <v>2648</v>
      </c>
      <c r="J134" s="309">
        <v>50</v>
      </c>
      <c r="K134" s="357"/>
    </row>
    <row r="135" s="1" customFormat="1" ht="15" customHeight="1">
      <c r="B135" s="354"/>
      <c r="C135" s="309" t="s">
        <v>2671</v>
      </c>
      <c r="D135" s="309"/>
      <c r="E135" s="309"/>
      <c r="F135" s="332" t="s">
        <v>2652</v>
      </c>
      <c r="G135" s="309"/>
      <c r="H135" s="309" t="s">
        <v>2686</v>
      </c>
      <c r="I135" s="309" t="s">
        <v>2648</v>
      </c>
      <c r="J135" s="309">
        <v>50</v>
      </c>
      <c r="K135" s="357"/>
    </row>
    <row r="136" s="1" customFormat="1" ht="15" customHeight="1">
      <c r="B136" s="354"/>
      <c r="C136" s="309" t="s">
        <v>2673</v>
      </c>
      <c r="D136" s="309"/>
      <c r="E136" s="309"/>
      <c r="F136" s="332" t="s">
        <v>2652</v>
      </c>
      <c r="G136" s="309"/>
      <c r="H136" s="309" t="s">
        <v>2686</v>
      </c>
      <c r="I136" s="309" t="s">
        <v>2648</v>
      </c>
      <c r="J136" s="309">
        <v>50</v>
      </c>
      <c r="K136" s="357"/>
    </row>
    <row r="137" s="1" customFormat="1" ht="15" customHeight="1">
      <c r="B137" s="354"/>
      <c r="C137" s="309" t="s">
        <v>2674</v>
      </c>
      <c r="D137" s="309"/>
      <c r="E137" s="309"/>
      <c r="F137" s="332" t="s">
        <v>2652</v>
      </c>
      <c r="G137" s="309"/>
      <c r="H137" s="309" t="s">
        <v>2699</v>
      </c>
      <c r="I137" s="309" t="s">
        <v>2648</v>
      </c>
      <c r="J137" s="309">
        <v>255</v>
      </c>
      <c r="K137" s="357"/>
    </row>
    <row r="138" s="1" customFormat="1" ht="15" customHeight="1">
      <c r="B138" s="354"/>
      <c r="C138" s="309" t="s">
        <v>2676</v>
      </c>
      <c r="D138" s="309"/>
      <c r="E138" s="309"/>
      <c r="F138" s="332" t="s">
        <v>2646</v>
      </c>
      <c r="G138" s="309"/>
      <c r="H138" s="309" t="s">
        <v>2700</v>
      </c>
      <c r="I138" s="309" t="s">
        <v>2678</v>
      </c>
      <c r="J138" s="309"/>
      <c r="K138" s="357"/>
    </row>
    <row r="139" s="1" customFormat="1" ht="15" customHeight="1">
      <c r="B139" s="354"/>
      <c r="C139" s="309" t="s">
        <v>2679</v>
      </c>
      <c r="D139" s="309"/>
      <c r="E139" s="309"/>
      <c r="F139" s="332" t="s">
        <v>2646</v>
      </c>
      <c r="G139" s="309"/>
      <c r="H139" s="309" t="s">
        <v>2701</v>
      </c>
      <c r="I139" s="309" t="s">
        <v>2681</v>
      </c>
      <c r="J139" s="309"/>
      <c r="K139" s="357"/>
    </row>
    <row r="140" s="1" customFormat="1" ht="15" customHeight="1">
      <c r="B140" s="354"/>
      <c r="C140" s="309" t="s">
        <v>2682</v>
      </c>
      <c r="D140" s="309"/>
      <c r="E140" s="309"/>
      <c r="F140" s="332" t="s">
        <v>2646</v>
      </c>
      <c r="G140" s="309"/>
      <c r="H140" s="309" t="s">
        <v>2682</v>
      </c>
      <c r="I140" s="309" t="s">
        <v>2681</v>
      </c>
      <c r="J140" s="309"/>
      <c r="K140" s="357"/>
    </row>
    <row r="141" s="1" customFormat="1" ht="15" customHeight="1">
      <c r="B141" s="354"/>
      <c r="C141" s="309" t="s">
        <v>41</v>
      </c>
      <c r="D141" s="309"/>
      <c r="E141" s="309"/>
      <c r="F141" s="332" t="s">
        <v>2646</v>
      </c>
      <c r="G141" s="309"/>
      <c r="H141" s="309" t="s">
        <v>2702</v>
      </c>
      <c r="I141" s="309" t="s">
        <v>2681</v>
      </c>
      <c r="J141" s="309"/>
      <c r="K141" s="357"/>
    </row>
    <row r="142" s="1" customFormat="1" ht="15" customHeight="1">
      <c r="B142" s="354"/>
      <c r="C142" s="309" t="s">
        <v>2703</v>
      </c>
      <c r="D142" s="309"/>
      <c r="E142" s="309"/>
      <c r="F142" s="332" t="s">
        <v>2646</v>
      </c>
      <c r="G142" s="309"/>
      <c r="H142" s="309" t="s">
        <v>2704</v>
      </c>
      <c r="I142" s="309" t="s">
        <v>2681</v>
      </c>
      <c r="J142" s="309"/>
      <c r="K142" s="357"/>
    </row>
    <row r="143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="1" customFormat="1" ht="45" customHeight="1">
      <c r="B147" s="321"/>
      <c r="C147" s="322" t="s">
        <v>2705</v>
      </c>
      <c r="D147" s="322"/>
      <c r="E147" s="322"/>
      <c r="F147" s="322"/>
      <c r="G147" s="322"/>
      <c r="H147" s="322"/>
      <c r="I147" s="322"/>
      <c r="J147" s="322"/>
      <c r="K147" s="323"/>
    </row>
    <row r="148" s="1" customFormat="1" ht="17.25" customHeight="1">
      <c r="B148" s="321"/>
      <c r="C148" s="324" t="s">
        <v>2640</v>
      </c>
      <c r="D148" s="324"/>
      <c r="E148" s="324"/>
      <c r="F148" s="324" t="s">
        <v>2641</v>
      </c>
      <c r="G148" s="325"/>
      <c r="H148" s="324" t="s">
        <v>57</v>
      </c>
      <c r="I148" s="324" t="s">
        <v>60</v>
      </c>
      <c r="J148" s="324" t="s">
        <v>2642</v>
      </c>
      <c r="K148" s="323"/>
    </row>
    <row r="149" s="1" customFormat="1" ht="17.25" customHeight="1">
      <c r="B149" s="321"/>
      <c r="C149" s="326" t="s">
        <v>2643</v>
      </c>
      <c r="D149" s="326"/>
      <c r="E149" s="326"/>
      <c r="F149" s="327" t="s">
        <v>2644</v>
      </c>
      <c r="G149" s="328"/>
      <c r="H149" s="326"/>
      <c r="I149" s="326"/>
      <c r="J149" s="326" t="s">
        <v>2645</v>
      </c>
      <c r="K149" s="323"/>
    </row>
    <row r="150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="1" customFormat="1" ht="15" customHeight="1">
      <c r="B151" s="334"/>
      <c r="C151" s="361" t="s">
        <v>2649</v>
      </c>
      <c r="D151" s="309"/>
      <c r="E151" s="309"/>
      <c r="F151" s="362" t="s">
        <v>2646</v>
      </c>
      <c r="G151" s="309"/>
      <c r="H151" s="361" t="s">
        <v>2686</v>
      </c>
      <c r="I151" s="361" t="s">
        <v>2648</v>
      </c>
      <c r="J151" s="361">
        <v>120</v>
      </c>
      <c r="K151" s="357"/>
    </row>
    <row r="152" s="1" customFormat="1" ht="15" customHeight="1">
      <c r="B152" s="334"/>
      <c r="C152" s="361" t="s">
        <v>2695</v>
      </c>
      <c r="D152" s="309"/>
      <c r="E152" s="309"/>
      <c r="F152" s="362" t="s">
        <v>2646</v>
      </c>
      <c r="G152" s="309"/>
      <c r="H152" s="361" t="s">
        <v>2706</v>
      </c>
      <c r="I152" s="361" t="s">
        <v>2648</v>
      </c>
      <c r="J152" s="361" t="s">
        <v>2697</v>
      </c>
      <c r="K152" s="357"/>
    </row>
    <row r="153" s="1" customFormat="1" ht="15" customHeight="1">
      <c r="B153" s="334"/>
      <c r="C153" s="361" t="s">
        <v>103</v>
      </c>
      <c r="D153" s="309"/>
      <c r="E153" s="309"/>
      <c r="F153" s="362" t="s">
        <v>2646</v>
      </c>
      <c r="G153" s="309"/>
      <c r="H153" s="361" t="s">
        <v>2707</v>
      </c>
      <c r="I153" s="361" t="s">
        <v>2648</v>
      </c>
      <c r="J153" s="361" t="s">
        <v>2697</v>
      </c>
      <c r="K153" s="357"/>
    </row>
    <row r="154" s="1" customFormat="1" ht="15" customHeight="1">
      <c r="B154" s="334"/>
      <c r="C154" s="361" t="s">
        <v>2651</v>
      </c>
      <c r="D154" s="309"/>
      <c r="E154" s="309"/>
      <c r="F154" s="362" t="s">
        <v>2652</v>
      </c>
      <c r="G154" s="309"/>
      <c r="H154" s="361" t="s">
        <v>2686</v>
      </c>
      <c r="I154" s="361" t="s">
        <v>2648</v>
      </c>
      <c r="J154" s="361">
        <v>50</v>
      </c>
      <c r="K154" s="357"/>
    </row>
    <row r="155" s="1" customFormat="1" ht="15" customHeight="1">
      <c r="B155" s="334"/>
      <c r="C155" s="361" t="s">
        <v>2654</v>
      </c>
      <c r="D155" s="309"/>
      <c r="E155" s="309"/>
      <c r="F155" s="362" t="s">
        <v>2646</v>
      </c>
      <c r="G155" s="309"/>
      <c r="H155" s="361" t="s">
        <v>2686</v>
      </c>
      <c r="I155" s="361" t="s">
        <v>2656</v>
      </c>
      <c r="J155" s="361"/>
      <c r="K155" s="357"/>
    </row>
    <row r="156" s="1" customFormat="1" ht="15" customHeight="1">
      <c r="B156" s="334"/>
      <c r="C156" s="361" t="s">
        <v>2665</v>
      </c>
      <c r="D156" s="309"/>
      <c r="E156" s="309"/>
      <c r="F156" s="362" t="s">
        <v>2652</v>
      </c>
      <c r="G156" s="309"/>
      <c r="H156" s="361" t="s">
        <v>2686</v>
      </c>
      <c r="I156" s="361" t="s">
        <v>2648</v>
      </c>
      <c r="J156" s="361">
        <v>50</v>
      </c>
      <c r="K156" s="357"/>
    </row>
    <row r="157" s="1" customFormat="1" ht="15" customHeight="1">
      <c r="B157" s="334"/>
      <c r="C157" s="361" t="s">
        <v>2673</v>
      </c>
      <c r="D157" s="309"/>
      <c r="E157" s="309"/>
      <c r="F157" s="362" t="s">
        <v>2652</v>
      </c>
      <c r="G157" s="309"/>
      <c r="H157" s="361" t="s">
        <v>2686</v>
      </c>
      <c r="I157" s="361" t="s">
        <v>2648</v>
      </c>
      <c r="J157" s="361">
        <v>50</v>
      </c>
      <c r="K157" s="357"/>
    </row>
    <row r="158" s="1" customFormat="1" ht="15" customHeight="1">
      <c r="B158" s="334"/>
      <c r="C158" s="361" t="s">
        <v>2671</v>
      </c>
      <c r="D158" s="309"/>
      <c r="E158" s="309"/>
      <c r="F158" s="362" t="s">
        <v>2652</v>
      </c>
      <c r="G158" s="309"/>
      <c r="H158" s="361" t="s">
        <v>2686</v>
      </c>
      <c r="I158" s="361" t="s">
        <v>2648</v>
      </c>
      <c r="J158" s="361">
        <v>50</v>
      </c>
      <c r="K158" s="357"/>
    </row>
    <row r="159" s="1" customFormat="1" ht="15" customHeight="1">
      <c r="B159" s="334"/>
      <c r="C159" s="361" t="s">
        <v>118</v>
      </c>
      <c r="D159" s="309"/>
      <c r="E159" s="309"/>
      <c r="F159" s="362" t="s">
        <v>2646</v>
      </c>
      <c r="G159" s="309"/>
      <c r="H159" s="361" t="s">
        <v>2708</v>
      </c>
      <c r="I159" s="361" t="s">
        <v>2648</v>
      </c>
      <c r="J159" s="361" t="s">
        <v>2709</v>
      </c>
      <c r="K159" s="357"/>
    </row>
    <row r="160" s="1" customFormat="1" ht="15" customHeight="1">
      <c r="B160" s="334"/>
      <c r="C160" s="361" t="s">
        <v>2710</v>
      </c>
      <c r="D160" s="309"/>
      <c r="E160" s="309"/>
      <c r="F160" s="362" t="s">
        <v>2646</v>
      </c>
      <c r="G160" s="309"/>
      <c r="H160" s="361" t="s">
        <v>2711</v>
      </c>
      <c r="I160" s="361" t="s">
        <v>2681</v>
      </c>
      <c r="J160" s="361"/>
      <c r="K160" s="357"/>
    </row>
    <row r="16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="1" customFormat="1" ht="45" customHeight="1">
      <c r="B165" s="299"/>
      <c r="C165" s="300" t="s">
        <v>2712</v>
      </c>
      <c r="D165" s="300"/>
      <c r="E165" s="300"/>
      <c r="F165" s="300"/>
      <c r="G165" s="300"/>
      <c r="H165" s="300"/>
      <c r="I165" s="300"/>
      <c r="J165" s="300"/>
      <c r="K165" s="301"/>
    </row>
    <row r="166" s="1" customFormat="1" ht="17.25" customHeight="1">
      <c r="B166" s="299"/>
      <c r="C166" s="324" t="s">
        <v>2640</v>
      </c>
      <c r="D166" s="324"/>
      <c r="E166" s="324"/>
      <c r="F166" s="324" t="s">
        <v>2641</v>
      </c>
      <c r="G166" s="366"/>
      <c r="H166" s="367" t="s">
        <v>57</v>
      </c>
      <c r="I166" s="367" t="s">
        <v>60</v>
      </c>
      <c r="J166" s="324" t="s">
        <v>2642</v>
      </c>
      <c r="K166" s="301"/>
    </row>
    <row r="167" s="1" customFormat="1" ht="17.25" customHeight="1">
      <c r="B167" s="302"/>
      <c r="C167" s="326" t="s">
        <v>2643</v>
      </c>
      <c r="D167" s="326"/>
      <c r="E167" s="326"/>
      <c r="F167" s="327" t="s">
        <v>2644</v>
      </c>
      <c r="G167" s="368"/>
      <c r="H167" s="369"/>
      <c r="I167" s="369"/>
      <c r="J167" s="326" t="s">
        <v>2645</v>
      </c>
      <c r="K167" s="304"/>
    </row>
    <row r="168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="1" customFormat="1" ht="15" customHeight="1">
      <c r="B169" s="334"/>
      <c r="C169" s="309" t="s">
        <v>2649</v>
      </c>
      <c r="D169" s="309"/>
      <c r="E169" s="309"/>
      <c r="F169" s="332" t="s">
        <v>2646</v>
      </c>
      <c r="G169" s="309"/>
      <c r="H169" s="309" t="s">
        <v>2686</v>
      </c>
      <c r="I169" s="309" t="s">
        <v>2648</v>
      </c>
      <c r="J169" s="309">
        <v>120</v>
      </c>
      <c r="K169" s="357"/>
    </row>
    <row r="170" s="1" customFormat="1" ht="15" customHeight="1">
      <c r="B170" s="334"/>
      <c r="C170" s="309" t="s">
        <v>2695</v>
      </c>
      <c r="D170" s="309"/>
      <c r="E170" s="309"/>
      <c r="F170" s="332" t="s">
        <v>2646</v>
      </c>
      <c r="G170" s="309"/>
      <c r="H170" s="309" t="s">
        <v>2696</v>
      </c>
      <c r="I170" s="309" t="s">
        <v>2648</v>
      </c>
      <c r="J170" s="309" t="s">
        <v>2697</v>
      </c>
      <c r="K170" s="357"/>
    </row>
    <row r="171" s="1" customFormat="1" ht="15" customHeight="1">
      <c r="B171" s="334"/>
      <c r="C171" s="309" t="s">
        <v>103</v>
      </c>
      <c r="D171" s="309"/>
      <c r="E171" s="309"/>
      <c r="F171" s="332" t="s">
        <v>2646</v>
      </c>
      <c r="G171" s="309"/>
      <c r="H171" s="309" t="s">
        <v>2713</v>
      </c>
      <c r="I171" s="309" t="s">
        <v>2648</v>
      </c>
      <c r="J171" s="309" t="s">
        <v>2697</v>
      </c>
      <c r="K171" s="357"/>
    </row>
    <row r="172" s="1" customFormat="1" ht="15" customHeight="1">
      <c r="B172" s="334"/>
      <c r="C172" s="309" t="s">
        <v>2651</v>
      </c>
      <c r="D172" s="309"/>
      <c r="E172" s="309"/>
      <c r="F172" s="332" t="s">
        <v>2652</v>
      </c>
      <c r="G172" s="309"/>
      <c r="H172" s="309" t="s">
        <v>2713</v>
      </c>
      <c r="I172" s="309" t="s">
        <v>2648</v>
      </c>
      <c r="J172" s="309">
        <v>50</v>
      </c>
      <c r="K172" s="357"/>
    </row>
    <row r="173" s="1" customFormat="1" ht="15" customHeight="1">
      <c r="B173" s="334"/>
      <c r="C173" s="309" t="s">
        <v>2654</v>
      </c>
      <c r="D173" s="309"/>
      <c r="E173" s="309"/>
      <c r="F173" s="332" t="s">
        <v>2646</v>
      </c>
      <c r="G173" s="309"/>
      <c r="H173" s="309" t="s">
        <v>2713</v>
      </c>
      <c r="I173" s="309" t="s">
        <v>2656</v>
      </c>
      <c r="J173" s="309"/>
      <c r="K173" s="357"/>
    </row>
    <row r="174" s="1" customFormat="1" ht="15" customHeight="1">
      <c r="B174" s="334"/>
      <c r="C174" s="309" t="s">
        <v>2665</v>
      </c>
      <c r="D174" s="309"/>
      <c r="E174" s="309"/>
      <c r="F174" s="332" t="s">
        <v>2652</v>
      </c>
      <c r="G174" s="309"/>
      <c r="H174" s="309" t="s">
        <v>2713</v>
      </c>
      <c r="I174" s="309" t="s">
        <v>2648</v>
      </c>
      <c r="J174" s="309">
        <v>50</v>
      </c>
      <c r="K174" s="357"/>
    </row>
    <row r="175" s="1" customFormat="1" ht="15" customHeight="1">
      <c r="B175" s="334"/>
      <c r="C175" s="309" t="s">
        <v>2673</v>
      </c>
      <c r="D175" s="309"/>
      <c r="E175" s="309"/>
      <c r="F175" s="332" t="s">
        <v>2652</v>
      </c>
      <c r="G175" s="309"/>
      <c r="H175" s="309" t="s">
        <v>2713</v>
      </c>
      <c r="I175" s="309" t="s">
        <v>2648</v>
      </c>
      <c r="J175" s="309">
        <v>50</v>
      </c>
      <c r="K175" s="357"/>
    </row>
    <row r="176" s="1" customFormat="1" ht="15" customHeight="1">
      <c r="B176" s="334"/>
      <c r="C176" s="309" t="s">
        <v>2671</v>
      </c>
      <c r="D176" s="309"/>
      <c r="E176" s="309"/>
      <c r="F176" s="332" t="s">
        <v>2652</v>
      </c>
      <c r="G176" s="309"/>
      <c r="H176" s="309" t="s">
        <v>2713</v>
      </c>
      <c r="I176" s="309" t="s">
        <v>2648</v>
      </c>
      <c r="J176" s="309">
        <v>50</v>
      </c>
      <c r="K176" s="357"/>
    </row>
    <row r="177" s="1" customFormat="1" ht="15" customHeight="1">
      <c r="B177" s="334"/>
      <c r="C177" s="309" t="s">
        <v>130</v>
      </c>
      <c r="D177" s="309"/>
      <c r="E177" s="309"/>
      <c r="F177" s="332" t="s">
        <v>2646</v>
      </c>
      <c r="G177" s="309"/>
      <c r="H177" s="309" t="s">
        <v>2714</v>
      </c>
      <c r="I177" s="309" t="s">
        <v>2715</v>
      </c>
      <c r="J177" s="309"/>
      <c r="K177" s="357"/>
    </row>
    <row r="178" s="1" customFormat="1" ht="15" customHeight="1">
      <c r="B178" s="334"/>
      <c r="C178" s="309" t="s">
        <v>60</v>
      </c>
      <c r="D178" s="309"/>
      <c r="E178" s="309"/>
      <c r="F178" s="332" t="s">
        <v>2646</v>
      </c>
      <c r="G178" s="309"/>
      <c r="H178" s="309" t="s">
        <v>2716</v>
      </c>
      <c r="I178" s="309" t="s">
        <v>2717</v>
      </c>
      <c r="J178" s="309">
        <v>1</v>
      </c>
      <c r="K178" s="357"/>
    </row>
    <row r="179" s="1" customFormat="1" ht="15" customHeight="1">
      <c r="B179" s="334"/>
      <c r="C179" s="309" t="s">
        <v>56</v>
      </c>
      <c r="D179" s="309"/>
      <c r="E179" s="309"/>
      <c r="F179" s="332" t="s">
        <v>2646</v>
      </c>
      <c r="G179" s="309"/>
      <c r="H179" s="309" t="s">
        <v>2718</v>
      </c>
      <c r="I179" s="309" t="s">
        <v>2648</v>
      </c>
      <c r="J179" s="309">
        <v>20</v>
      </c>
      <c r="K179" s="357"/>
    </row>
    <row r="180" s="1" customFormat="1" ht="15" customHeight="1">
      <c r="B180" s="334"/>
      <c r="C180" s="309" t="s">
        <v>57</v>
      </c>
      <c r="D180" s="309"/>
      <c r="E180" s="309"/>
      <c r="F180" s="332" t="s">
        <v>2646</v>
      </c>
      <c r="G180" s="309"/>
      <c r="H180" s="309" t="s">
        <v>2719</v>
      </c>
      <c r="I180" s="309" t="s">
        <v>2648</v>
      </c>
      <c r="J180" s="309">
        <v>255</v>
      </c>
      <c r="K180" s="357"/>
    </row>
    <row r="181" s="1" customFormat="1" ht="15" customHeight="1">
      <c r="B181" s="334"/>
      <c r="C181" s="309" t="s">
        <v>131</v>
      </c>
      <c r="D181" s="309"/>
      <c r="E181" s="309"/>
      <c r="F181" s="332" t="s">
        <v>2646</v>
      </c>
      <c r="G181" s="309"/>
      <c r="H181" s="309" t="s">
        <v>2610</v>
      </c>
      <c r="I181" s="309" t="s">
        <v>2648</v>
      </c>
      <c r="J181" s="309">
        <v>10</v>
      </c>
      <c r="K181" s="357"/>
    </row>
    <row r="182" s="1" customFormat="1" ht="15" customHeight="1">
      <c r="B182" s="334"/>
      <c r="C182" s="309" t="s">
        <v>132</v>
      </c>
      <c r="D182" s="309"/>
      <c r="E182" s="309"/>
      <c r="F182" s="332" t="s">
        <v>2646</v>
      </c>
      <c r="G182" s="309"/>
      <c r="H182" s="309" t="s">
        <v>2720</v>
      </c>
      <c r="I182" s="309" t="s">
        <v>2681</v>
      </c>
      <c r="J182" s="309"/>
      <c r="K182" s="357"/>
    </row>
    <row r="183" s="1" customFormat="1" ht="15" customHeight="1">
      <c r="B183" s="334"/>
      <c r="C183" s="309" t="s">
        <v>2721</v>
      </c>
      <c r="D183" s="309"/>
      <c r="E183" s="309"/>
      <c r="F183" s="332" t="s">
        <v>2646</v>
      </c>
      <c r="G183" s="309"/>
      <c r="H183" s="309" t="s">
        <v>2722</v>
      </c>
      <c r="I183" s="309" t="s">
        <v>2681</v>
      </c>
      <c r="J183" s="309"/>
      <c r="K183" s="357"/>
    </row>
    <row r="184" s="1" customFormat="1" ht="15" customHeight="1">
      <c r="B184" s="334"/>
      <c r="C184" s="309" t="s">
        <v>2710</v>
      </c>
      <c r="D184" s="309"/>
      <c r="E184" s="309"/>
      <c r="F184" s="332" t="s">
        <v>2646</v>
      </c>
      <c r="G184" s="309"/>
      <c r="H184" s="309" t="s">
        <v>2723</v>
      </c>
      <c r="I184" s="309" t="s">
        <v>2681</v>
      </c>
      <c r="J184" s="309"/>
      <c r="K184" s="357"/>
    </row>
    <row r="185" s="1" customFormat="1" ht="15" customHeight="1">
      <c r="B185" s="334"/>
      <c r="C185" s="309" t="s">
        <v>134</v>
      </c>
      <c r="D185" s="309"/>
      <c r="E185" s="309"/>
      <c r="F185" s="332" t="s">
        <v>2652</v>
      </c>
      <c r="G185" s="309"/>
      <c r="H185" s="309" t="s">
        <v>2724</v>
      </c>
      <c r="I185" s="309" t="s">
        <v>2648</v>
      </c>
      <c r="J185" s="309">
        <v>50</v>
      </c>
      <c r="K185" s="357"/>
    </row>
    <row r="186" s="1" customFormat="1" ht="15" customHeight="1">
      <c r="B186" s="334"/>
      <c r="C186" s="309" t="s">
        <v>2725</v>
      </c>
      <c r="D186" s="309"/>
      <c r="E186" s="309"/>
      <c r="F186" s="332" t="s">
        <v>2652</v>
      </c>
      <c r="G186" s="309"/>
      <c r="H186" s="309" t="s">
        <v>2726</v>
      </c>
      <c r="I186" s="309" t="s">
        <v>2727</v>
      </c>
      <c r="J186" s="309"/>
      <c r="K186" s="357"/>
    </row>
    <row r="187" s="1" customFormat="1" ht="15" customHeight="1">
      <c r="B187" s="334"/>
      <c r="C187" s="309" t="s">
        <v>2728</v>
      </c>
      <c r="D187" s="309"/>
      <c r="E187" s="309"/>
      <c r="F187" s="332" t="s">
        <v>2652</v>
      </c>
      <c r="G187" s="309"/>
      <c r="H187" s="309" t="s">
        <v>2729</v>
      </c>
      <c r="I187" s="309" t="s">
        <v>2727</v>
      </c>
      <c r="J187" s="309"/>
      <c r="K187" s="357"/>
    </row>
    <row r="188" s="1" customFormat="1" ht="15" customHeight="1">
      <c r="B188" s="334"/>
      <c r="C188" s="309" t="s">
        <v>2730</v>
      </c>
      <c r="D188" s="309"/>
      <c r="E188" s="309"/>
      <c r="F188" s="332" t="s">
        <v>2652</v>
      </c>
      <c r="G188" s="309"/>
      <c r="H188" s="309" t="s">
        <v>2731</v>
      </c>
      <c r="I188" s="309" t="s">
        <v>2727</v>
      </c>
      <c r="J188" s="309"/>
      <c r="K188" s="357"/>
    </row>
    <row r="189" s="1" customFormat="1" ht="15" customHeight="1">
      <c r="B189" s="334"/>
      <c r="C189" s="370" t="s">
        <v>2732</v>
      </c>
      <c r="D189" s="309"/>
      <c r="E189" s="309"/>
      <c r="F189" s="332" t="s">
        <v>2652</v>
      </c>
      <c r="G189" s="309"/>
      <c r="H189" s="309" t="s">
        <v>2733</v>
      </c>
      <c r="I189" s="309" t="s">
        <v>2734</v>
      </c>
      <c r="J189" s="371" t="s">
        <v>2735</v>
      </c>
      <c r="K189" s="357"/>
    </row>
    <row r="190" s="1" customFormat="1" ht="15" customHeight="1">
      <c r="B190" s="334"/>
      <c r="C190" s="370" t="s">
        <v>45</v>
      </c>
      <c r="D190" s="309"/>
      <c r="E190" s="309"/>
      <c r="F190" s="332" t="s">
        <v>2646</v>
      </c>
      <c r="G190" s="309"/>
      <c r="H190" s="306" t="s">
        <v>2736</v>
      </c>
      <c r="I190" s="309" t="s">
        <v>2737</v>
      </c>
      <c r="J190" s="309"/>
      <c r="K190" s="357"/>
    </row>
    <row r="191" s="1" customFormat="1" ht="15" customHeight="1">
      <c r="B191" s="334"/>
      <c r="C191" s="370" t="s">
        <v>2738</v>
      </c>
      <c r="D191" s="309"/>
      <c r="E191" s="309"/>
      <c r="F191" s="332" t="s">
        <v>2646</v>
      </c>
      <c r="G191" s="309"/>
      <c r="H191" s="309" t="s">
        <v>2739</v>
      </c>
      <c r="I191" s="309" t="s">
        <v>2681</v>
      </c>
      <c r="J191" s="309"/>
      <c r="K191" s="357"/>
    </row>
    <row r="192" s="1" customFormat="1" ht="15" customHeight="1">
      <c r="B192" s="334"/>
      <c r="C192" s="370" t="s">
        <v>2740</v>
      </c>
      <c r="D192" s="309"/>
      <c r="E192" s="309"/>
      <c r="F192" s="332" t="s">
        <v>2646</v>
      </c>
      <c r="G192" s="309"/>
      <c r="H192" s="309" t="s">
        <v>2741</v>
      </c>
      <c r="I192" s="309" t="s">
        <v>2681</v>
      </c>
      <c r="J192" s="309"/>
      <c r="K192" s="357"/>
    </row>
    <row r="193" s="1" customFormat="1" ht="15" customHeight="1">
      <c r="B193" s="334"/>
      <c r="C193" s="370" t="s">
        <v>2742</v>
      </c>
      <c r="D193" s="309"/>
      <c r="E193" s="309"/>
      <c r="F193" s="332" t="s">
        <v>2652</v>
      </c>
      <c r="G193" s="309"/>
      <c r="H193" s="309" t="s">
        <v>2743</v>
      </c>
      <c r="I193" s="309" t="s">
        <v>2681</v>
      </c>
      <c r="J193" s="309"/>
      <c r="K193" s="357"/>
    </row>
    <row r="194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="1" customFormat="1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="1" customFormat="1" ht="21">
      <c r="B199" s="299"/>
      <c r="C199" s="300" t="s">
        <v>2744</v>
      </c>
      <c r="D199" s="300"/>
      <c r="E199" s="300"/>
      <c r="F199" s="300"/>
      <c r="G199" s="300"/>
      <c r="H199" s="300"/>
      <c r="I199" s="300"/>
      <c r="J199" s="300"/>
      <c r="K199" s="301"/>
    </row>
    <row r="200" s="1" customFormat="1" ht="25.5" customHeight="1">
      <c r="B200" s="299"/>
      <c r="C200" s="373" t="s">
        <v>2745</v>
      </c>
      <c r="D200" s="373"/>
      <c r="E200" s="373"/>
      <c r="F200" s="373" t="s">
        <v>2746</v>
      </c>
      <c r="G200" s="374"/>
      <c r="H200" s="373" t="s">
        <v>2747</v>
      </c>
      <c r="I200" s="373"/>
      <c r="J200" s="373"/>
      <c r="K200" s="301"/>
    </row>
    <row r="20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="1" customFormat="1" ht="15" customHeight="1">
      <c r="B202" s="334"/>
      <c r="C202" s="309" t="s">
        <v>2737</v>
      </c>
      <c r="D202" s="309"/>
      <c r="E202" s="309"/>
      <c r="F202" s="332" t="s">
        <v>46</v>
      </c>
      <c r="G202" s="309"/>
      <c r="H202" s="309" t="s">
        <v>2748</v>
      </c>
      <c r="I202" s="309"/>
      <c r="J202" s="309"/>
      <c r="K202" s="357"/>
    </row>
    <row r="203" s="1" customFormat="1" ht="15" customHeight="1">
      <c r="B203" s="334"/>
      <c r="C203" s="309"/>
      <c r="D203" s="309"/>
      <c r="E203" s="309"/>
      <c r="F203" s="332" t="s">
        <v>47</v>
      </c>
      <c r="G203" s="309"/>
      <c r="H203" s="309" t="s">
        <v>2749</v>
      </c>
      <c r="I203" s="309"/>
      <c r="J203" s="309"/>
      <c r="K203" s="357"/>
    </row>
    <row r="204" s="1" customFormat="1" ht="15" customHeight="1">
      <c r="B204" s="334"/>
      <c r="C204" s="309"/>
      <c r="D204" s="309"/>
      <c r="E204" s="309"/>
      <c r="F204" s="332" t="s">
        <v>50</v>
      </c>
      <c r="G204" s="309"/>
      <c r="H204" s="309" t="s">
        <v>2750</v>
      </c>
      <c r="I204" s="309"/>
      <c r="J204" s="309"/>
      <c r="K204" s="357"/>
    </row>
    <row r="205" s="1" customFormat="1" ht="15" customHeight="1">
      <c r="B205" s="334"/>
      <c r="C205" s="309"/>
      <c r="D205" s="309"/>
      <c r="E205" s="309"/>
      <c r="F205" s="332" t="s">
        <v>48</v>
      </c>
      <c r="G205" s="309"/>
      <c r="H205" s="309" t="s">
        <v>2751</v>
      </c>
      <c r="I205" s="309"/>
      <c r="J205" s="309"/>
      <c r="K205" s="357"/>
    </row>
    <row r="206" s="1" customFormat="1" ht="15" customHeight="1">
      <c r="B206" s="334"/>
      <c r="C206" s="309"/>
      <c r="D206" s="309"/>
      <c r="E206" s="309"/>
      <c r="F206" s="332" t="s">
        <v>49</v>
      </c>
      <c r="G206" s="309"/>
      <c r="H206" s="309" t="s">
        <v>2752</v>
      </c>
      <c r="I206" s="309"/>
      <c r="J206" s="309"/>
      <c r="K206" s="357"/>
    </row>
    <row r="207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="1" customFormat="1" ht="15" customHeight="1">
      <c r="B208" s="334"/>
      <c r="C208" s="309" t="s">
        <v>2693</v>
      </c>
      <c r="D208" s="309"/>
      <c r="E208" s="309"/>
      <c r="F208" s="332" t="s">
        <v>82</v>
      </c>
      <c r="G208" s="309"/>
      <c r="H208" s="309" t="s">
        <v>2753</v>
      </c>
      <c r="I208" s="309"/>
      <c r="J208" s="309"/>
      <c r="K208" s="357"/>
    </row>
    <row r="209" s="1" customFormat="1" ht="15" customHeight="1">
      <c r="B209" s="334"/>
      <c r="C209" s="309"/>
      <c r="D209" s="309"/>
      <c r="E209" s="309"/>
      <c r="F209" s="332" t="s">
        <v>2591</v>
      </c>
      <c r="G209" s="309"/>
      <c r="H209" s="309" t="s">
        <v>2592</v>
      </c>
      <c r="I209" s="309"/>
      <c r="J209" s="309"/>
      <c r="K209" s="357"/>
    </row>
    <row r="210" s="1" customFormat="1" ht="15" customHeight="1">
      <c r="B210" s="334"/>
      <c r="C210" s="309"/>
      <c r="D210" s="309"/>
      <c r="E210" s="309"/>
      <c r="F210" s="332" t="s">
        <v>2589</v>
      </c>
      <c r="G210" s="309"/>
      <c r="H210" s="309" t="s">
        <v>2754</v>
      </c>
      <c r="I210" s="309"/>
      <c r="J210" s="309"/>
      <c r="K210" s="357"/>
    </row>
    <row r="211" s="1" customFormat="1" ht="15" customHeight="1">
      <c r="B211" s="375"/>
      <c r="C211" s="309"/>
      <c r="D211" s="309"/>
      <c r="E211" s="309"/>
      <c r="F211" s="332" t="s">
        <v>2593</v>
      </c>
      <c r="G211" s="370"/>
      <c r="H211" s="361" t="s">
        <v>2594</v>
      </c>
      <c r="I211" s="361"/>
      <c r="J211" s="361"/>
      <c r="K211" s="376"/>
    </row>
    <row r="212" s="1" customFormat="1" ht="15" customHeight="1">
      <c r="B212" s="375"/>
      <c r="C212" s="309"/>
      <c r="D212" s="309"/>
      <c r="E212" s="309"/>
      <c r="F212" s="332" t="s">
        <v>2094</v>
      </c>
      <c r="G212" s="370"/>
      <c r="H212" s="361" t="s">
        <v>282</v>
      </c>
      <c r="I212" s="361"/>
      <c r="J212" s="361"/>
      <c r="K212" s="376"/>
    </row>
    <row r="213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="1" customFormat="1" ht="15" customHeight="1">
      <c r="B214" s="375"/>
      <c r="C214" s="309" t="s">
        <v>2717</v>
      </c>
      <c r="D214" s="309"/>
      <c r="E214" s="309"/>
      <c r="F214" s="332">
        <v>1</v>
      </c>
      <c r="G214" s="370"/>
      <c r="H214" s="361" t="s">
        <v>2755</v>
      </c>
      <c r="I214" s="361"/>
      <c r="J214" s="361"/>
      <c r="K214" s="376"/>
    </row>
    <row r="215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2756</v>
      </c>
      <c r="I215" s="361"/>
      <c r="J215" s="361"/>
      <c r="K215" s="376"/>
    </row>
    <row r="216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2757</v>
      </c>
      <c r="I216" s="361"/>
      <c r="J216" s="361"/>
      <c r="K216" s="376"/>
    </row>
    <row r="217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2758</v>
      </c>
      <c r="I217" s="361"/>
      <c r="J217" s="361"/>
      <c r="K217" s="376"/>
    </row>
    <row r="218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115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5.6" customHeight="1">
      <c r="A9" s="40"/>
      <c r="B9" s="46"/>
      <c r="C9" s="40"/>
      <c r="D9" s="40"/>
      <c r="E9" s="147" t="s">
        <v>116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28. 2. 2023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36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38</v>
      </c>
      <c r="E23" s="40"/>
      <c r="F23" s="40"/>
      <c r="G23" s="40"/>
      <c r="H23" s="40"/>
      <c r="I23" s="144" t="s">
        <v>26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29</v>
      </c>
      <c r="J24" s="135" t="s">
        <v>36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4.4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ROUND(J87,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ROUND((SUM(BE87:BE182)),  2)</f>
        <v>0</v>
      </c>
      <c r="G33" s="40"/>
      <c r="H33" s="40"/>
      <c r="I33" s="159">
        <v>0.20999999999999999</v>
      </c>
      <c r="J33" s="158">
        <f>ROUND(((SUM(BE87:BE182))*I33),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47</v>
      </c>
      <c r="F34" s="158">
        <f>ROUND((SUM(BF87:BF182)),  2)</f>
        <v>0</v>
      </c>
      <c r="G34" s="40"/>
      <c r="H34" s="40"/>
      <c r="I34" s="159">
        <v>0.14999999999999999</v>
      </c>
      <c r="J34" s="158">
        <f>ROUND(((SUM(BF87:BF182))*I34),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48</v>
      </c>
      <c r="F35" s="158">
        <f>ROUND((SUM(BG87:BG182)),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49</v>
      </c>
      <c r="F36" s="158">
        <f>ROUND((SUM(BH87:BH182)),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50</v>
      </c>
      <c r="F37" s="158">
        <f>ROUND((SUM(BI87:BI182)),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4.4" customHeight="1">
      <c r="A48" s="40"/>
      <c r="B48" s="41"/>
      <c r="C48" s="42"/>
      <c r="D48" s="42"/>
      <c r="E48" s="171" t="str">
        <f>E7</f>
        <v>Rekonstrukce výukových prostor FUD v Kampusu UJEP - v06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6" customHeight="1">
      <c r="A50" s="40"/>
      <c r="B50" s="41"/>
      <c r="C50" s="42"/>
      <c r="D50" s="42"/>
      <c r="E50" s="71" t="str">
        <f>E9</f>
        <v>SO 00 -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UJEP</v>
      </c>
      <c r="G52" s="42"/>
      <c r="H52" s="42"/>
      <c r="I52" s="34" t="s">
        <v>23</v>
      </c>
      <c r="J52" s="74" t="str">
        <f>IF(J12="","",J12)</f>
        <v>28. 2. 2023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Univerzita Jana Evangelisty Purkyně</v>
      </c>
      <c r="G54" s="42"/>
      <c r="H54" s="42"/>
      <c r="I54" s="34" t="s">
        <v>33</v>
      </c>
      <c r="J54" s="38" t="str">
        <f>E21</f>
        <v>Correct BC,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Correct BC, s.r.o.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118</v>
      </c>
      <c r="D57" s="173"/>
      <c r="E57" s="173"/>
      <c r="F57" s="173"/>
      <c r="G57" s="173"/>
      <c r="H57" s="173"/>
      <c r="I57" s="173"/>
      <c r="J57" s="174" t="s">
        <v>119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="9" customFormat="1" ht="24.96" customHeight="1">
      <c r="A60" s="9"/>
      <c r="B60" s="176"/>
      <c r="C60" s="177"/>
      <c r="D60" s="178" t="s">
        <v>121</v>
      </c>
      <c r="E60" s="179"/>
      <c r="F60" s="179"/>
      <c r="G60" s="179"/>
      <c r="H60" s="179"/>
      <c r="I60" s="179"/>
      <c r="J60" s="180">
        <f>J88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122</v>
      </c>
      <c r="E61" s="184"/>
      <c r="F61" s="184"/>
      <c r="G61" s="184"/>
      <c r="H61" s="184"/>
      <c r="I61" s="184"/>
      <c r="J61" s="185">
        <f>J89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123</v>
      </c>
      <c r="E62" s="184"/>
      <c r="F62" s="184"/>
      <c r="G62" s="184"/>
      <c r="H62" s="184"/>
      <c r="I62" s="184"/>
      <c r="J62" s="185">
        <f>J97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124</v>
      </c>
      <c r="E63" s="184"/>
      <c r="F63" s="184"/>
      <c r="G63" s="184"/>
      <c r="H63" s="184"/>
      <c r="I63" s="184"/>
      <c r="J63" s="185">
        <f>J104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125</v>
      </c>
      <c r="E64" s="184"/>
      <c r="F64" s="184"/>
      <c r="G64" s="184"/>
      <c r="H64" s="184"/>
      <c r="I64" s="184"/>
      <c r="J64" s="185">
        <f>J139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126</v>
      </c>
      <c r="E65" s="184"/>
      <c r="F65" s="184"/>
      <c r="G65" s="184"/>
      <c r="H65" s="184"/>
      <c r="I65" s="184"/>
      <c r="J65" s="185">
        <f>J152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127</v>
      </c>
      <c r="E66" s="184"/>
      <c r="F66" s="184"/>
      <c r="G66" s="184"/>
      <c r="H66" s="184"/>
      <c r="I66" s="184"/>
      <c r="J66" s="185">
        <f>J159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27"/>
      <c r="D67" s="183" t="s">
        <v>128</v>
      </c>
      <c r="E67" s="184"/>
      <c r="F67" s="184"/>
      <c r="G67" s="184"/>
      <c r="H67" s="184"/>
      <c r="I67" s="184"/>
      <c r="J67" s="185">
        <f>J179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129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4.4" customHeight="1">
      <c r="A77" s="40"/>
      <c r="B77" s="41"/>
      <c r="C77" s="42"/>
      <c r="D77" s="42"/>
      <c r="E77" s="171" t="str">
        <f>E7</f>
        <v>Rekonstrukce výukových prostor FUD v Kampusu UJEP - v06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115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6" customHeight="1">
      <c r="A79" s="40"/>
      <c r="B79" s="41"/>
      <c r="C79" s="42"/>
      <c r="D79" s="42"/>
      <c r="E79" s="71" t="str">
        <f>E9</f>
        <v>SO 00 - Vedlejší rozpočtové náklady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F12</f>
        <v>UJEP</v>
      </c>
      <c r="G81" s="42"/>
      <c r="H81" s="42"/>
      <c r="I81" s="34" t="s">
        <v>23</v>
      </c>
      <c r="J81" s="74" t="str">
        <f>IF(J12="","",J12)</f>
        <v>28. 2. 2023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6" customHeight="1">
      <c r="A83" s="40"/>
      <c r="B83" s="41"/>
      <c r="C83" s="34" t="s">
        <v>25</v>
      </c>
      <c r="D83" s="42"/>
      <c r="E83" s="42"/>
      <c r="F83" s="29" t="str">
        <f>E15</f>
        <v>Univerzita Jana Evangelisty Purkyně</v>
      </c>
      <c r="G83" s="42"/>
      <c r="H83" s="42"/>
      <c r="I83" s="34" t="s">
        <v>33</v>
      </c>
      <c r="J83" s="38" t="str">
        <f>E21</f>
        <v>Correct BC, s.r.o.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6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Correct BC, s.r.o.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7"/>
      <c r="B86" s="188"/>
      <c r="C86" s="189" t="s">
        <v>130</v>
      </c>
      <c r="D86" s="190" t="s">
        <v>60</v>
      </c>
      <c r="E86" s="190" t="s">
        <v>56</v>
      </c>
      <c r="F86" s="190" t="s">
        <v>57</v>
      </c>
      <c r="G86" s="190" t="s">
        <v>131</v>
      </c>
      <c r="H86" s="190" t="s">
        <v>132</v>
      </c>
      <c r="I86" s="190" t="s">
        <v>133</v>
      </c>
      <c r="J86" s="190" t="s">
        <v>119</v>
      </c>
      <c r="K86" s="191" t="s">
        <v>134</v>
      </c>
      <c r="L86" s="192"/>
      <c r="M86" s="94" t="s">
        <v>19</v>
      </c>
      <c r="N86" s="95" t="s">
        <v>45</v>
      </c>
      <c r="O86" s="95" t="s">
        <v>135</v>
      </c>
      <c r="P86" s="95" t="s">
        <v>136</v>
      </c>
      <c r="Q86" s="95" t="s">
        <v>137</v>
      </c>
      <c r="R86" s="95" t="s">
        <v>138</v>
      </c>
      <c r="S86" s="95" t="s">
        <v>139</v>
      </c>
      <c r="T86" s="96" t="s">
        <v>140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="2" customFormat="1" ht="22.8" customHeight="1">
      <c r="A87" s="40"/>
      <c r="B87" s="41"/>
      <c r="C87" s="101" t="s">
        <v>141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120</v>
      </c>
      <c r="BK87" s="197">
        <f>BK88</f>
        <v>0</v>
      </c>
    </row>
    <row r="88" s="12" customFormat="1" ht="25.92" customHeight="1">
      <c r="A88" s="12"/>
      <c r="B88" s="198"/>
      <c r="C88" s="199"/>
      <c r="D88" s="200" t="s">
        <v>74</v>
      </c>
      <c r="E88" s="201" t="s">
        <v>142</v>
      </c>
      <c r="F88" s="201" t="s">
        <v>81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P89+P97+P104+P139+P152+P159+P179</f>
        <v>0</v>
      </c>
      <c r="Q88" s="206"/>
      <c r="R88" s="207">
        <f>R89+R97+R104+R139+R152+R159+R179</f>
        <v>0</v>
      </c>
      <c r="S88" s="206"/>
      <c r="T88" s="208">
        <f>T89+T97+T104+T139+T152+T159+T179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143</v>
      </c>
      <c r="AT88" s="210" t="s">
        <v>74</v>
      </c>
      <c r="AU88" s="210" t="s">
        <v>75</v>
      </c>
      <c r="AY88" s="209" t="s">
        <v>144</v>
      </c>
      <c r="BK88" s="211">
        <f>BK89+BK97+BK104+BK139+BK152+BK159+BK179</f>
        <v>0</v>
      </c>
    </row>
    <row r="89" s="12" customFormat="1" ht="22.8" customHeight="1">
      <c r="A89" s="12"/>
      <c r="B89" s="198"/>
      <c r="C89" s="199"/>
      <c r="D89" s="200" t="s">
        <v>74</v>
      </c>
      <c r="E89" s="212" t="s">
        <v>145</v>
      </c>
      <c r="F89" s="212" t="s">
        <v>146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SUM(P90:P96)</f>
        <v>0</v>
      </c>
      <c r="Q89" s="206"/>
      <c r="R89" s="207">
        <f>SUM(R90:R96)</f>
        <v>0</v>
      </c>
      <c r="S89" s="206"/>
      <c r="T89" s="208">
        <f>SUM(T90:T96)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143</v>
      </c>
      <c r="AT89" s="210" t="s">
        <v>74</v>
      </c>
      <c r="AU89" s="210" t="s">
        <v>83</v>
      </c>
      <c r="AY89" s="209" t="s">
        <v>144</v>
      </c>
      <c r="BK89" s="211">
        <f>SUM(BK90:BK96)</f>
        <v>0</v>
      </c>
    </row>
    <row r="90" s="2" customFormat="1" ht="14.4" customHeight="1">
      <c r="A90" s="40"/>
      <c r="B90" s="41"/>
      <c r="C90" s="214" t="s">
        <v>83</v>
      </c>
      <c r="D90" s="214" t="s">
        <v>147</v>
      </c>
      <c r="E90" s="215" t="s">
        <v>148</v>
      </c>
      <c r="F90" s="216" t="s">
        <v>149</v>
      </c>
      <c r="G90" s="217" t="s">
        <v>150</v>
      </c>
      <c r="H90" s="218">
        <v>1</v>
      </c>
      <c r="I90" s="219"/>
      <c r="J90" s="220">
        <f>ROUND(I90*H90,2)</f>
        <v>0</v>
      </c>
      <c r="K90" s="216" t="s">
        <v>151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152</v>
      </c>
      <c r="AT90" s="225" t="s">
        <v>147</v>
      </c>
      <c r="AU90" s="225" t="s">
        <v>85</v>
      </c>
      <c r="AY90" s="19" t="s">
        <v>144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152</v>
      </c>
      <c r="BM90" s="225" t="s">
        <v>153</v>
      </c>
    </row>
    <row r="91" s="2" customFormat="1">
      <c r="A91" s="40"/>
      <c r="B91" s="41"/>
      <c r="C91" s="42"/>
      <c r="D91" s="227" t="s">
        <v>154</v>
      </c>
      <c r="E91" s="42"/>
      <c r="F91" s="228" t="s">
        <v>149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154</v>
      </c>
      <c r="AU91" s="19" t="s">
        <v>85</v>
      </c>
    </row>
    <row r="92" s="2" customFormat="1">
      <c r="A92" s="40"/>
      <c r="B92" s="41"/>
      <c r="C92" s="42"/>
      <c r="D92" s="232" t="s">
        <v>155</v>
      </c>
      <c r="E92" s="42"/>
      <c r="F92" s="233" t="s">
        <v>156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155</v>
      </c>
      <c r="AU92" s="19" t="s">
        <v>85</v>
      </c>
    </row>
    <row r="93" s="2" customFormat="1" ht="14.4" customHeight="1">
      <c r="A93" s="40"/>
      <c r="B93" s="41"/>
      <c r="C93" s="214" t="s">
        <v>85</v>
      </c>
      <c r="D93" s="214" t="s">
        <v>147</v>
      </c>
      <c r="E93" s="215" t="s">
        <v>157</v>
      </c>
      <c r="F93" s="216" t="s">
        <v>158</v>
      </c>
      <c r="G93" s="217" t="s">
        <v>150</v>
      </c>
      <c r="H93" s="218">
        <v>1</v>
      </c>
      <c r="I93" s="219"/>
      <c r="J93" s="220">
        <f>ROUND(I93*H93,2)</f>
        <v>0</v>
      </c>
      <c r="K93" s="216" t="s">
        <v>159</v>
      </c>
      <c r="L93" s="46"/>
      <c r="M93" s="221" t="s">
        <v>19</v>
      </c>
      <c r="N93" s="222" t="s">
        <v>46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152</v>
      </c>
      <c r="AT93" s="225" t="s">
        <v>147</v>
      </c>
      <c r="AU93" s="225" t="s">
        <v>85</v>
      </c>
      <c r="AY93" s="19" t="s">
        <v>144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83</v>
      </c>
      <c r="BK93" s="226">
        <f>ROUND(I93*H93,2)</f>
        <v>0</v>
      </c>
      <c r="BL93" s="19" t="s">
        <v>152</v>
      </c>
      <c r="BM93" s="225" t="s">
        <v>160</v>
      </c>
    </row>
    <row r="94" s="2" customFormat="1">
      <c r="A94" s="40"/>
      <c r="B94" s="41"/>
      <c r="C94" s="42"/>
      <c r="D94" s="227" t="s">
        <v>154</v>
      </c>
      <c r="E94" s="42"/>
      <c r="F94" s="228" t="s">
        <v>158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154</v>
      </c>
      <c r="AU94" s="19" t="s">
        <v>85</v>
      </c>
    </row>
    <row r="95" s="2" customFormat="1">
      <c r="A95" s="40"/>
      <c r="B95" s="41"/>
      <c r="C95" s="42"/>
      <c r="D95" s="232" t="s">
        <v>155</v>
      </c>
      <c r="E95" s="42"/>
      <c r="F95" s="233" t="s">
        <v>161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155</v>
      </c>
      <c r="AU95" s="19" t="s">
        <v>85</v>
      </c>
    </row>
    <row r="96" s="2" customFormat="1">
      <c r="A96" s="40"/>
      <c r="B96" s="41"/>
      <c r="C96" s="42"/>
      <c r="D96" s="227" t="s">
        <v>162</v>
      </c>
      <c r="E96" s="42"/>
      <c r="F96" s="234" t="s">
        <v>163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162</v>
      </c>
      <c r="AU96" s="19" t="s">
        <v>85</v>
      </c>
    </row>
    <row r="97" s="12" customFormat="1" ht="22.8" customHeight="1">
      <c r="A97" s="12"/>
      <c r="B97" s="198"/>
      <c r="C97" s="199"/>
      <c r="D97" s="200" t="s">
        <v>74</v>
      </c>
      <c r="E97" s="212" t="s">
        <v>164</v>
      </c>
      <c r="F97" s="212" t="s">
        <v>165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SUM(P98:P103)</f>
        <v>0</v>
      </c>
      <c r="Q97" s="206"/>
      <c r="R97" s="207">
        <f>SUM(R98:R103)</f>
        <v>0</v>
      </c>
      <c r="S97" s="206"/>
      <c r="T97" s="208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143</v>
      </c>
      <c r="AT97" s="210" t="s">
        <v>74</v>
      </c>
      <c r="AU97" s="210" t="s">
        <v>83</v>
      </c>
      <c r="AY97" s="209" t="s">
        <v>144</v>
      </c>
      <c r="BK97" s="211">
        <f>SUM(BK98:BK103)</f>
        <v>0</v>
      </c>
    </row>
    <row r="98" s="2" customFormat="1" ht="14.4" customHeight="1">
      <c r="A98" s="40"/>
      <c r="B98" s="41"/>
      <c r="C98" s="214" t="s">
        <v>166</v>
      </c>
      <c r="D98" s="214" t="s">
        <v>147</v>
      </c>
      <c r="E98" s="215" t="s">
        <v>167</v>
      </c>
      <c r="F98" s="216" t="s">
        <v>168</v>
      </c>
      <c r="G98" s="217" t="s">
        <v>169</v>
      </c>
      <c r="H98" s="218">
        <v>160</v>
      </c>
      <c r="I98" s="219"/>
      <c r="J98" s="220">
        <f>ROUND(I98*H98,2)</f>
        <v>0</v>
      </c>
      <c r="K98" s="216" t="s">
        <v>159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152</v>
      </c>
      <c r="AT98" s="225" t="s">
        <v>147</v>
      </c>
      <c r="AU98" s="225" t="s">
        <v>85</v>
      </c>
      <c r="AY98" s="19" t="s">
        <v>144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152</v>
      </c>
      <c r="BM98" s="225" t="s">
        <v>170</v>
      </c>
    </row>
    <row r="99" s="2" customFormat="1">
      <c r="A99" s="40"/>
      <c r="B99" s="41"/>
      <c r="C99" s="42"/>
      <c r="D99" s="227" t="s">
        <v>154</v>
      </c>
      <c r="E99" s="42"/>
      <c r="F99" s="228" t="s">
        <v>168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154</v>
      </c>
      <c r="AU99" s="19" t="s">
        <v>85</v>
      </c>
    </row>
    <row r="100" s="2" customFormat="1">
      <c r="A100" s="40"/>
      <c r="B100" s="41"/>
      <c r="C100" s="42"/>
      <c r="D100" s="232" t="s">
        <v>155</v>
      </c>
      <c r="E100" s="42"/>
      <c r="F100" s="233" t="s">
        <v>171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155</v>
      </c>
      <c r="AU100" s="19" t="s">
        <v>85</v>
      </c>
    </row>
    <row r="101" s="2" customFormat="1">
      <c r="A101" s="40"/>
      <c r="B101" s="41"/>
      <c r="C101" s="42"/>
      <c r="D101" s="227" t="s">
        <v>162</v>
      </c>
      <c r="E101" s="42"/>
      <c r="F101" s="234" t="s">
        <v>172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162</v>
      </c>
      <c r="AU101" s="19" t="s">
        <v>85</v>
      </c>
    </row>
    <row r="102" s="13" customFormat="1">
      <c r="A102" s="13"/>
      <c r="B102" s="235"/>
      <c r="C102" s="236"/>
      <c r="D102" s="227" t="s">
        <v>173</v>
      </c>
      <c r="E102" s="237" t="s">
        <v>19</v>
      </c>
      <c r="F102" s="238" t="s">
        <v>174</v>
      </c>
      <c r="G102" s="236"/>
      <c r="H102" s="239">
        <v>160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173</v>
      </c>
      <c r="AU102" s="245" t="s">
        <v>85</v>
      </c>
      <c r="AV102" s="13" t="s">
        <v>85</v>
      </c>
      <c r="AW102" s="13" t="s">
        <v>37</v>
      </c>
      <c r="AX102" s="13" t="s">
        <v>75</v>
      </c>
      <c r="AY102" s="245" t="s">
        <v>144</v>
      </c>
    </row>
    <row r="103" s="14" customFormat="1">
      <c r="A103" s="14"/>
      <c r="B103" s="246"/>
      <c r="C103" s="247"/>
      <c r="D103" s="227" t="s">
        <v>173</v>
      </c>
      <c r="E103" s="248" t="s">
        <v>19</v>
      </c>
      <c r="F103" s="249" t="s">
        <v>175</v>
      </c>
      <c r="G103" s="247"/>
      <c r="H103" s="250">
        <v>160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6" t="s">
        <v>173</v>
      </c>
      <c r="AU103" s="256" t="s">
        <v>85</v>
      </c>
      <c r="AV103" s="14" t="s">
        <v>176</v>
      </c>
      <c r="AW103" s="14" t="s">
        <v>37</v>
      </c>
      <c r="AX103" s="14" t="s">
        <v>83</v>
      </c>
      <c r="AY103" s="256" t="s">
        <v>144</v>
      </c>
    </row>
    <row r="104" s="12" customFormat="1" ht="22.8" customHeight="1">
      <c r="A104" s="12"/>
      <c r="B104" s="198"/>
      <c r="C104" s="199"/>
      <c r="D104" s="200" t="s">
        <v>74</v>
      </c>
      <c r="E104" s="212" t="s">
        <v>177</v>
      </c>
      <c r="F104" s="212" t="s">
        <v>178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SUM(P105:P138)</f>
        <v>0</v>
      </c>
      <c r="Q104" s="206"/>
      <c r="R104" s="207">
        <f>SUM(R105:R138)</f>
        <v>0</v>
      </c>
      <c r="S104" s="206"/>
      <c r="T104" s="208">
        <f>SUM(T105:T138)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143</v>
      </c>
      <c r="AT104" s="210" t="s">
        <v>74</v>
      </c>
      <c r="AU104" s="210" t="s">
        <v>83</v>
      </c>
      <c r="AY104" s="209" t="s">
        <v>144</v>
      </c>
      <c r="BK104" s="211">
        <f>SUM(BK105:BK138)</f>
        <v>0</v>
      </c>
    </row>
    <row r="105" s="2" customFormat="1" ht="14.4" customHeight="1">
      <c r="A105" s="40"/>
      <c r="B105" s="41"/>
      <c r="C105" s="214" t="s">
        <v>176</v>
      </c>
      <c r="D105" s="214" t="s">
        <v>147</v>
      </c>
      <c r="E105" s="215" t="s">
        <v>179</v>
      </c>
      <c r="F105" s="216" t="s">
        <v>180</v>
      </c>
      <c r="G105" s="217" t="s">
        <v>181</v>
      </c>
      <c r="H105" s="218">
        <v>9</v>
      </c>
      <c r="I105" s="219"/>
      <c r="J105" s="220">
        <f>ROUND(I105*H105,2)</f>
        <v>0</v>
      </c>
      <c r="K105" s="216" t="s">
        <v>159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152</v>
      </c>
      <c r="AT105" s="225" t="s">
        <v>147</v>
      </c>
      <c r="AU105" s="225" t="s">
        <v>85</v>
      </c>
      <c r="AY105" s="19" t="s">
        <v>144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152</v>
      </c>
      <c r="BM105" s="225" t="s">
        <v>182</v>
      </c>
    </row>
    <row r="106" s="2" customFormat="1">
      <c r="A106" s="40"/>
      <c r="B106" s="41"/>
      <c r="C106" s="42"/>
      <c r="D106" s="227" t="s">
        <v>154</v>
      </c>
      <c r="E106" s="42"/>
      <c r="F106" s="228" t="s">
        <v>180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154</v>
      </c>
      <c r="AU106" s="19" t="s">
        <v>85</v>
      </c>
    </row>
    <row r="107" s="2" customFormat="1">
      <c r="A107" s="40"/>
      <c r="B107" s="41"/>
      <c r="C107" s="42"/>
      <c r="D107" s="232" t="s">
        <v>155</v>
      </c>
      <c r="E107" s="42"/>
      <c r="F107" s="233" t="s">
        <v>183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155</v>
      </c>
      <c r="AU107" s="19" t="s">
        <v>85</v>
      </c>
    </row>
    <row r="108" s="13" customFormat="1">
      <c r="A108" s="13"/>
      <c r="B108" s="235"/>
      <c r="C108" s="236"/>
      <c r="D108" s="227" t="s">
        <v>173</v>
      </c>
      <c r="E108" s="237" t="s">
        <v>19</v>
      </c>
      <c r="F108" s="238" t="s">
        <v>184</v>
      </c>
      <c r="G108" s="236"/>
      <c r="H108" s="239">
        <v>9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173</v>
      </c>
      <c r="AU108" s="245" t="s">
        <v>85</v>
      </c>
      <c r="AV108" s="13" t="s">
        <v>85</v>
      </c>
      <c r="AW108" s="13" t="s">
        <v>37</v>
      </c>
      <c r="AX108" s="13" t="s">
        <v>75</v>
      </c>
      <c r="AY108" s="245" t="s">
        <v>144</v>
      </c>
    </row>
    <row r="109" s="14" customFormat="1">
      <c r="A109" s="14"/>
      <c r="B109" s="246"/>
      <c r="C109" s="247"/>
      <c r="D109" s="227" t="s">
        <v>173</v>
      </c>
      <c r="E109" s="248" t="s">
        <v>19</v>
      </c>
      <c r="F109" s="249" t="s">
        <v>175</v>
      </c>
      <c r="G109" s="247"/>
      <c r="H109" s="250">
        <v>9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173</v>
      </c>
      <c r="AU109" s="256" t="s">
        <v>85</v>
      </c>
      <c r="AV109" s="14" t="s">
        <v>176</v>
      </c>
      <c r="AW109" s="14" t="s">
        <v>37</v>
      </c>
      <c r="AX109" s="14" t="s">
        <v>83</v>
      </c>
      <c r="AY109" s="256" t="s">
        <v>144</v>
      </c>
    </row>
    <row r="110" s="2" customFormat="1" ht="14.4" customHeight="1">
      <c r="A110" s="40"/>
      <c r="B110" s="41"/>
      <c r="C110" s="214" t="s">
        <v>143</v>
      </c>
      <c r="D110" s="214" t="s">
        <v>147</v>
      </c>
      <c r="E110" s="215" t="s">
        <v>185</v>
      </c>
      <c r="F110" s="216" t="s">
        <v>186</v>
      </c>
      <c r="G110" s="217" t="s">
        <v>187</v>
      </c>
      <c r="H110" s="218">
        <v>72</v>
      </c>
      <c r="I110" s="219"/>
      <c r="J110" s="220">
        <f>ROUND(I110*H110,2)</f>
        <v>0</v>
      </c>
      <c r="K110" s="216" t="s">
        <v>159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152</v>
      </c>
      <c r="AT110" s="225" t="s">
        <v>147</v>
      </c>
      <c r="AU110" s="225" t="s">
        <v>85</v>
      </c>
      <c r="AY110" s="19" t="s">
        <v>144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152</v>
      </c>
      <c r="BM110" s="225" t="s">
        <v>188</v>
      </c>
    </row>
    <row r="111" s="2" customFormat="1">
      <c r="A111" s="40"/>
      <c r="B111" s="41"/>
      <c r="C111" s="42"/>
      <c r="D111" s="227" t="s">
        <v>154</v>
      </c>
      <c r="E111" s="42"/>
      <c r="F111" s="228" t="s">
        <v>186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154</v>
      </c>
      <c r="AU111" s="19" t="s">
        <v>85</v>
      </c>
    </row>
    <row r="112" s="2" customFormat="1">
      <c r="A112" s="40"/>
      <c r="B112" s="41"/>
      <c r="C112" s="42"/>
      <c r="D112" s="232" t="s">
        <v>155</v>
      </c>
      <c r="E112" s="42"/>
      <c r="F112" s="233" t="s">
        <v>189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155</v>
      </c>
      <c r="AU112" s="19" t="s">
        <v>85</v>
      </c>
    </row>
    <row r="113" s="13" customFormat="1">
      <c r="A113" s="13"/>
      <c r="B113" s="235"/>
      <c r="C113" s="236"/>
      <c r="D113" s="227" t="s">
        <v>173</v>
      </c>
      <c r="E113" s="237" t="s">
        <v>19</v>
      </c>
      <c r="F113" s="238" t="s">
        <v>190</v>
      </c>
      <c r="G113" s="236"/>
      <c r="H113" s="239">
        <v>72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173</v>
      </c>
      <c r="AU113" s="245" t="s">
        <v>85</v>
      </c>
      <c r="AV113" s="13" t="s">
        <v>85</v>
      </c>
      <c r="AW113" s="13" t="s">
        <v>37</v>
      </c>
      <c r="AX113" s="13" t="s">
        <v>75</v>
      </c>
      <c r="AY113" s="245" t="s">
        <v>144</v>
      </c>
    </row>
    <row r="114" s="14" customFormat="1">
      <c r="A114" s="14"/>
      <c r="B114" s="246"/>
      <c r="C114" s="247"/>
      <c r="D114" s="227" t="s">
        <v>173</v>
      </c>
      <c r="E114" s="248" t="s">
        <v>19</v>
      </c>
      <c r="F114" s="249" t="s">
        <v>175</v>
      </c>
      <c r="G114" s="247"/>
      <c r="H114" s="250">
        <v>72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173</v>
      </c>
      <c r="AU114" s="256" t="s">
        <v>85</v>
      </c>
      <c r="AV114" s="14" t="s">
        <v>176</v>
      </c>
      <c r="AW114" s="14" t="s">
        <v>37</v>
      </c>
      <c r="AX114" s="14" t="s">
        <v>83</v>
      </c>
      <c r="AY114" s="256" t="s">
        <v>144</v>
      </c>
    </row>
    <row r="115" s="2" customFormat="1" ht="14.4" customHeight="1">
      <c r="A115" s="40"/>
      <c r="B115" s="41"/>
      <c r="C115" s="214" t="s">
        <v>191</v>
      </c>
      <c r="D115" s="214" t="s">
        <v>147</v>
      </c>
      <c r="E115" s="215" t="s">
        <v>192</v>
      </c>
      <c r="F115" s="216" t="s">
        <v>193</v>
      </c>
      <c r="G115" s="217" t="s">
        <v>194</v>
      </c>
      <c r="H115" s="218">
        <v>1</v>
      </c>
      <c r="I115" s="219"/>
      <c r="J115" s="220">
        <f>ROUND(I115*H115,2)</f>
        <v>0</v>
      </c>
      <c r="K115" s="216" t="s">
        <v>159</v>
      </c>
      <c r="L115" s="46"/>
      <c r="M115" s="221" t="s">
        <v>19</v>
      </c>
      <c r="N115" s="222" t="s">
        <v>46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152</v>
      </c>
      <c r="AT115" s="225" t="s">
        <v>147</v>
      </c>
      <c r="AU115" s="225" t="s">
        <v>85</v>
      </c>
      <c r="AY115" s="19" t="s">
        <v>144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83</v>
      </c>
      <c r="BK115" s="226">
        <f>ROUND(I115*H115,2)</f>
        <v>0</v>
      </c>
      <c r="BL115" s="19" t="s">
        <v>152</v>
      </c>
      <c r="BM115" s="225" t="s">
        <v>195</v>
      </c>
    </row>
    <row r="116" s="2" customFormat="1">
      <c r="A116" s="40"/>
      <c r="B116" s="41"/>
      <c r="C116" s="42"/>
      <c r="D116" s="227" t="s">
        <v>154</v>
      </c>
      <c r="E116" s="42"/>
      <c r="F116" s="228" t="s">
        <v>193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154</v>
      </c>
      <c r="AU116" s="19" t="s">
        <v>85</v>
      </c>
    </row>
    <row r="117" s="2" customFormat="1">
      <c r="A117" s="40"/>
      <c r="B117" s="41"/>
      <c r="C117" s="42"/>
      <c r="D117" s="232" t="s">
        <v>155</v>
      </c>
      <c r="E117" s="42"/>
      <c r="F117" s="233" t="s">
        <v>196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155</v>
      </c>
      <c r="AU117" s="19" t="s">
        <v>85</v>
      </c>
    </row>
    <row r="118" s="2" customFormat="1">
      <c r="A118" s="40"/>
      <c r="B118" s="41"/>
      <c r="C118" s="42"/>
      <c r="D118" s="227" t="s">
        <v>162</v>
      </c>
      <c r="E118" s="42"/>
      <c r="F118" s="234" t="s">
        <v>197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85</v>
      </c>
    </row>
    <row r="119" s="13" customFormat="1">
      <c r="A119" s="13"/>
      <c r="B119" s="235"/>
      <c r="C119" s="236"/>
      <c r="D119" s="227" t="s">
        <v>173</v>
      </c>
      <c r="E119" s="237" t="s">
        <v>19</v>
      </c>
      <c r="F119" s="238" t="s">
        <v>83</v>
      </c>
      <c r="G119" s="236"/>
      <c r="H119" s="239">
        <v>1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173</v>
      </c>
      <c r="AU119" s="245" t="s">
        <v>85</v>
      </c>
      <c r="AV119" s="13" t="s">
        <v>85</v>
      </c>
      <c r="AW119" s="13" t="s">
        <v>37</v>
      </c>
      <c r="AX119" s="13" t="s">
        <v>75</v>
      </c>
      <c r="AY119" s="245" t="s">
        <v>144</v>
      </c>
    </row>
    <row r="120" s="14" customFormat="1">
      <c r="A120" s="14"/>
      <c r="B120" s="246"/>
      <c r="C120" s="247"/>
      <c r="D120" s="227" t="s">
        <v>173</v>
      </c>
      <c r="E120" s="248" t="s">
        <v>19</v>
      </c>
      <c r="F120" s="249" t="s">
        <v>175</v>
      </c>
      <c r="G120" s="247"/>
      <c r="H120" s="250">
        <v>1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173</v>
      </c>
      <c r="AU120" s="256" t="s">
        <v>85</v>
      </c>
      <c r="AV120" s="14" t="s">
        <v>176</v>
      </c>
      <c r="AW120" s="14" t="s">
        <v>37</v>
      </c>
      <c r="AX120" s="14" t="s">
        <v>83</v>
      </c>
      <c r="AY120" s="256" t="s">
        <v>144</v>
      </c>
    </row>
    <row r="121" s="2" customFormat="1" ht="14.4" customHeight="1">
      <c r="A121" s="40"/>
      <c r="B121" s="41"/>
      <c r="C121" s="214" t="s">
        <v>198</v>
      </c>
      <c r="D121" s="214" t="s">
        <v>147</v>
      </c>
      <c r="E121" s="215" t="s">
        <v>199</v>
      </c>
      <c r="F121" s="216" t="s">
        <v>200</v>
      </c>
      <c r="G121" s="217" t="s">
        <v>181</v>
      </c>
      <c r="H121" s="218">
        <v>9</v>
      </c>
      <c r="I121" s="219"/>
      <c r="J121" s="220">
        <f>ROUND(I121*H121,2)</f>
        <v>0</v>
      </c>
      <c r="K121" s="216" t="s">
        <v>159</v>
      </c>
      <c r="L121" s="46"/>
      <c r="M121" s="221" t="s">
        <v>19</v>
      </c>
      <c r="N121" s="222" t="s">
        <v>46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152</v>
      </c>
      <c r="AT121" s="225" t="s">
        <v>147</v>
      </c>
      <c r="AU121" s="225" t="s">
        <v>85</v>
      </c>
      <c r="AY121" s="19" t="s">
        <v>144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83</v>
      </c>
      <c r="BK121" s="226">
        <f>ROUND(I121*H121,2)</f>
        <v>0</v>
      </c>
      <c r="BL121" s="19" t="s">
        <v>152</v>
      </c>
      <c r="BM121" s="225" t="s">
        <v>201</v>
      </c>
    </row>
    <row r="122" s="2" customFormat="1">
      <c r="A122" s="40"/>
      <c r="B122" s="41"/>
      <c r="C122" s="42"/>
      <c r="D122" s="227" t="s">
        <v>154</v>
      </c>
      <c r="E122" s="42"/>
      <c r="F122" s="228" t="s">
        <v>200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154</v>
      </c>
      <c r="AU122" s="19" t="s">
        <v>85</v>
      </c>
    </row>
    <row r="123" s="2" customFormat="1">
      <c r="A123" s="40"/>
      <c r="B123" s="41"/>
      <c r="C123" s="42"/>
      <c r="D123" s="232" t="s">
        <v>155</v>
      </c>
      <c r="E123" s="42"/>
      <c r="F123" s="233" t="s">
        <v>202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155</v>
      </c>
      <c r="AU123" s="19" t="s">
        <v>85</v>
      </c>
    </row>
    <row r="124" s="13" customFormat="1">
      <c r="A124" s="13"/>
      <c r="B124" s="235"/>
      <c r="C124" s="236"/>
      <c r="D124" s="227" t="s">
        <v>173</v>
      </c>
      <c r="E124" s="237" t="s">
        <v>19</v>
      </c>
      <c r="F124" s="238" t="s">
        <v>184</v>
      </c>
      <c r="G124" s="236"/>
      <c r="H124" s="239">
        <v>9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173</v>
      </c>
      <c r="AU124" s="245" t="s">
        <v>85</v>
      </c>
      <c r="AV124" s="13" t="s">
        <v>85</v>
      </c>
      <c r="AW124" s="13" t="s">
        <v>37</v>
      </c>
      <c r="AX124" s="13" t="s">
        <v>75</v>
      </c>
      <c r="AY124" s="245" t="s">
        <v>144</v>
      </c>
    </row>
    <row r="125" s="14" customFormat="1">
      <c r="A125" s="14"/>
      <c r="B125" s="246"/>
      <c r="C125" s="247"/>
      <c r="D125" s="227" t="s">
        <v>173</v>
      </c>
      <c r="E125" s="248" t="s">
        <v>19</v>
      </c>
      <c r="F125" s="249" t="s">
        <v>175</v>
      </c>
      <c r="G125" s="247"/>
      <c r="H125" s="250">
        <v>9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173</v>
      </c>
      <c r="AU125" s="256" t="s">
        <v>85</v>
      </c>
      <c r="AV125" s="14" t="s">
        <v>176</v>
      </c>
      <c r="AW125" s="14" t="s">
        <v>37</v>
      </c>
      <c r="AX125" s="14" t="s">
        <v>83</v>
      </c>
      <c r="AY125" s="256" t="s">
        <v>144</v>
      </c>
    </row>
    <row r="126" s="2" customFormat="1" ht="14.4" customHeight="1">
      <c r="A126" s="40"/>
      <c r="B126" s="41"/>
      <c r="C126" s="214" t="s">
        <v>203</v>
      </c>
      <c r="D126" s="214" t="s">
        <v>147</v>
      </c>
      <c r="E126" s="215" t="s">
        <v>204</v>
      </c>
      <c r="F126" s="216" t="s">
        <v>205</v>
      </c>
      <c r="G126" s="217" t="s">
        <v>206</v>
      </c>
      <c r="H126" s="218">
        <v>52</v>
      </c>
      <c r="I126" s="219"/>
      <c r="J126" s="220">
        <f>ROUND(I126*H126,2)</f>
        <v>0</v>
      </c>
      <c r="K126" s="216" t="s">
        <v>159</v>
      </c>
      <c r="L126" s="46"/>
      <c r="M126" s="221" t="s">
        <v>19</v>
      </c>
      <c r="N126" s="222" t="s">
        <v>46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152</v>
      </c>
      <c r="AT126" s="225" t="s">
        <v>147</v>
      </c>
      <c r="AU126" s="225" t="s">
        <v>85</v>
      </c>
      <c r="AY126" s="19" t="s">
        <v>144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152</v>
      </c>
      <c r="BM126" s="225" t="s">
        <v>207</v>
      </c>
    </row>
    <row r="127" s="2" customFormat="1">
      <c r="A127" s="40"/>
      <c r="B127" s="41"/>
      <c r="C127" s="42"/>
      <c r="D127" s="227" t="s">
        <v>154</v>
      </c>
      <c r="E127" s="42"/>
      <c r="F127" s="228" t="s">
        <v>205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154</v>
      </c>
      <c r="AU127" s="19" t="s">
        <v>85</v>
      </c>
    </row>
    <row r="128" s="2" customFormat="1">
      <c r="A128" s="40"/>
      <c r="B128" s="41"/>
      <c r="C128" s="42"/>
      <c r="D128" s="232" t="s">
        <v>155</v>
      </c>
      <c r="E128" s="42"/>
      <c r="F128" s="233" t="s">
        <v>208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155</v>
      </c>
      <c r="AU128" s="19" t="s">
        <v>85</v>
      </c>
    </row>
    <row r="129" s="2" customFormat="1">
      <c r="A129" s="40"/>
      <c r="B129" s="41"/>
      <c r="C129" s="42"/>
      <c r="D129" s="227" t="s">
        <v>162</v>
      </c>
      <c r="E129" s="42"/>
      <c r="F129" s="234" t="s">
        <v>209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162</v>
      </c>
      <c r="AU129" s="19" t="s">
        <v>85</v>
      </c>
    </row>
    <row r="130" s="2" customFormat="1" ht="14.4" customHeight="1">
      <c r="A130" s="40"/>
      <c r="B130" s="41"/>
      <c r="C130" s="214" t="s">
        <v>210</v>
      </c>
      <c r="D130" s="214" t="s">
        <v>147</v>
      </c>
      <c r="E130" s="215" t="s">
        <v>211</v>
      </c>
      <c r="F130" s="216" t="s">
        <v>212</v>
      </c>
      <c r="G130" s="217" t="s">
        <v>213</v>
      </c>
      <c r="H130" s="218">
        <v>1</v>
      </c>
      <c r="I130" s="219"/>
      <c r="J130" s="220">
        <f>ROUND(I130*H130,2)</f>
        <v>0</v>
      </c>
      <c r="K130" s="216" t="s">
        <v>159</v>
      </c>
      <c r="L130" s="46"/>
      <c r="M130" s="221" t="s">
        <v>19</v>
      </c>
      <c r="N130" s="222" t="s">
        <v>46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152</v>
      </c>
      <c r="AT130" s="225" t="s">
        <v>147</v>
      </c>
      <c r="AU130" s="225" t="s">
        <v>85</v>
      </c>
      <c r="AY130" s="19" t="s">
        <v>144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83</v>
      </c>
      <c r="BK130" s="226">
        <f>ROUND(I130*H130,2)</f>
        <v>0</v>
      </c>
      <c r="BL130" s="19" t="s">
        <v>152</v>
      </c>
      <c r="BM130" s="225" t="s">
        <v>214</v>
      </c>
    </row>
    <row r="131" s="2" customFormat="1">
      <c r="A131" s="40"/>
      <c r="B131" s="41"/>
      <c r="C131" s="42"/>
      <c r="D131" s="227" t="s">
        <v>154</v>
      </c>
      <c r="E131" s="42"/>
      <c r="F131" s="228" t="s">
        <v>212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154</v>
      </c>
      <c r="AU131" s="19" t="s">
        <v>85</v>
      </c>
    </row>
    <row r="132" s="2" customFormat="1">
      <c r="A132" s="40"/>
      <c r="B132" s="41"/>
      <c r="C132" s="42"/>
      <c r="D132" s="232" t="s">
        <v>155</v>
      </c>
      <c r="E132" s="42"/>
      <c r="F132" s="233" t="s">
        <v>215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155</v>
      </c>
      <c r="AU132" s="19" t="s">
        <v>85</v>
      </c>
    </row>
    <row r="133" s="2" customFormat="1" ht="14.4" customHeight="1">
      <c r="A133" s="40"/>
      <c r="B133" s="41"/>
      <c r="C133" s="214" t="s">
        <v>216</v>
      </c>
      <c r="D133" s="214" t="s">
        <v>147</v>
      </c>
      <c r="E133" s="215" t="s">
        <v>217</v>
      </c>
      <c r="F133" s="216" t="s">
        <v>218</v>
      </c>
      <c r="G133" s="217" t="s">
        <v>213</v>
      </c>
      <c r="H133" s="218">
        <v>1</v>
      </c>
      <c r="I133" s="219"/>
      <c r="J133" s="220">
        <f>ROUND(I133*H133,2)</f>
        <v>0</v>
      </c>
      <c r="K133" s="216" t="s">
        <v>159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152</v>
      </c>
      <c r="AT133" s="225" t="s">
        <v>147</v>
      </c>
      <c r="AU133" s="225" t="s">
        <v>85</v>
      </c>
      <c r="AY133" s="19" t="s">
        <v>144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152</v>
      </c>
      <c r="BM133" s="225" t="s">
        <v>219</v>
      </c>
    </row>
    <row r="134" s="2" customFormat="1">
      <c r="A134" s="40"/>
      <c r="B134" s="41"/>
      <c r="C134" s="42"/>
      <c r="D134" s="227" t="s">
        <v>154</v>
      </c>
      <c r="E134" s="42"/>
      <c r="F134" s="228" t="s">
        <v>218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154</v>
      </c>
      <c r="AU134" s="19" t="s">
        <v>85</v>
      </c>
    </row>
    <row r="135" s="2" customFormat="1">
      <c r="A135" s="40"/>
      <c r="B135" s="41"/>
      <c r="C135" s="42"/>
      <c r="D135" s="232" t="s">
        <v>155</v>
      </c>
      <c r="E135" s="42"/>
      <c r="F135" s="233" t="s">
        <v>220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155</v>
      </c>
      <c r="AU135" s="19" t="s">
        <v>85</v>
      </c>
    </row>
    <row r="136" s="2" customFormat="1" ht="14.4" customHeight="1">
      <c r="A136" s="40"/>
      <c r="B136" s="41"/>
      <c r="C136" s="214" t="s">
        <v>184</v>
      </c>
      <c r="D136" s="214" t="s">
        <v>147</v>
      </c>
      <c r="E136" s="215" t="s">
        <v>221</v>
      </c>
      <c r="F136" s="216" t="s">
        <v>222</v>
      </c>
      <c r="G136" s="217" t="s">
        <v>187</v>
      </c>
      <c r="H136" s="218">
        <v>50</v>
      </c>
      <c r="I136" s="219"/>
      <c r="J136" s="220">
        <f>ROUND(I136*H136,2)</f>
        <v>0</v>
      </c>
      <c r="K136" s="216" t="s">
        <v>159</v>
      </c>
      <c r="L136" s="46"/>
      <c r="M136" s="221" t="s">
        <v>19</v>
      </c>
      <c r="N136" s="222" t="s">
        <v>46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152</v>
      </c>
      <c r="AT136" s="225" t="s">
        <v>147</v>
      </c>
      <c r="AU136" s="225" t="s">
        <v>85</v>
      </c>
      <c r="AY136" s="19" t="s">
        <v>144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152</v>
      </c>
      <c r="BM136" s="225" t="s">
        <v>223</v>
      </c>
    </row>
    <row r="137" s="2" customFormat="1">
      <c r="A137" s="40"/>
      <c r="B137" s="41"/>
      <c r="C137" s="42"/>
      <c r="D137" s="227" t="s">
        <v>154</v>
      </c>
      <c r="E137" s="42"/>
      <c r="F137" s="228" t="s">
        <v>222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154</v>
      </c>
      <c r="AU137" s="19" t="s">
        <v>85</v>
      </c>
    </row>
    <row r="138" s="2" customFormat="1">
      <c r="A138" s="40"/>
      <c r="B138" s="41"/>
      <c r="C138" s="42"/>
      <c r="D138" s="232" t="s">
        <v>155</v>
      </c>
      <c r="E138" s="42"/>
      <c r="F138" s="233" t="s">
        <v>224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155</v>
      </c>
      <c r="AU138" s="19" t="s">
        <v>85</v>
      </c>
    </row>
    <row r="139" s="12" customFormat="1" ht="22.8" customHeight="1">
      <c r="A139" s="12"/>
      <c r="B139" s="198"/>
      <c r="C139" s="199"/>
      <c r="D139" s="200" t="s">
        <v>74</v>
      </c>
      <c r="E139" s="212" t="s">
        <v>225</v>
      </c>
      <c r="F139" s="212" t="s">
        <v>226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SUM(P140:P151)</f>
        <v>0</v>
      </c>
      <c r="Q139" s="206"/>
      <c r="R139" s="207">
        <f>SUM(R140:R151)</f>
        <v>0</v>
      </c>
      <c r="S139" s="206"/>
      <c r="T139" s="208">
        <f>SUM(T140:T151)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143</v>
      </c>
      <c r="AT139" s="210" t="s">
        <v>74</v>
      </c>
      <c r="AU139" s="210" t="s">
        <v>83</v>
      </c>
      <c r="AY139" s="209" t="s">
        <v>144</v>
      </c>
      <c r="BK139" s="211">
        <f>SUM(BK140:BK151)</f>
        <v>0</v>
      </c>
    </row>
    <row r="140" s="2" customFormat="1" ht="22.2" customHeight="1">
      <c r="A140" s="40"/>
      <c r="B140" s="41"/>
      <c r="C140" s="214" t="s">
        <v>227</v>
      </c>
      <c r="D140" s="214" t="s">
        <v>147</v>
      </c>
      <c r="E140" s="215" t="s">
        <v>228</v>
      </c>
      <c r="F140" s="216" t="s">
        <v>229</v>
      </c>
      <c r="G140" s="217" t="s">
        <v>230</v>
      </c>
      <c r="H140" s="218">
        <v>1</v>
      </c>
      <c r="I140" s="219"/>
      <c r="J140" s="220">
        <f>ROUND(I140*H140,2)</f>
        <v>0</v>
      </c>
      <c r="K140" s="216" t="s">
        <v>159</v>
      </c>
      <c r="L140" s="46"/>
      <c r="M140" s="221" t="s">
        <v>19</v>
      </c>
      <c r="N140" s="222" t="s">
        <v>46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152</v>
      </c>
      <c r="AT140" s="225" t="s">
        <v>147</v>
      </c>
      <c r="AU140" s="225" t="s">
        <v>85</v>
      </c>
      <c r="AY140" s="19" t="s">
        <v>144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83</v>
      </c>
      <c r="BK140" s="226">
        <f>ROUND(I140*H140,2)</f>
        <v>0</v>
      </c>
      <c r="BL140" s="19" t="s">
        <v>152</v>
      </c>
      <c r="BM140" s="225" t="s">
        <v>231</v>
      </c>
    </row>
    <row r="141" s="2" customFormat="1">
      <c r="A141" s="40"/>
      <c r="B141" s="41"/>
      <c r="C141" s="42"/>
      <c r="D141" s="227" t="s">
        <v>154</v>
      </c>
      <c r="E141" s="42"/>
      <c r="F141" s="228" t="s">
        <v>229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154</v>
      </c>
      <c r="AU141" s="19" t="s">
        <v>85</v>
      </c>
    </row>
    <row r="142" s="2" customFormat="1">
      <c r="A142" s="40"/>
      <c r="B142" s="41"/>
      <c r="C142" s="42"/>
      <c r="D142" s="232" t="s">
        <v>155</v>
      </c>
      <c r="E142" s="42"/>
      <c r="F142" s="233" t="s">
        <v>232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155</v>
      </c>
      <c r="AU142" s="19" t="s">
        <v>85</v>
      </c>
    </row>
    <row r="143" s="2" customFormat="1" ht="22.2" customHeight="1">
      <c r="A143" s="40"/>
      <c r="B143" s="41"/>
      <c r="C143" s="214" t="s">
        <v>233</v>
      </c>
      <c r="D143" s="214" t="s">
        <v>147</v>
      </c>
      <c r="E143" s="215" t="s">
        <v>234</v>
      </c>
      <c r="F143" s="216" t="s">
        <v>235</v>
      </c>
      <c r="G143" s="217" t="s">
        <v>230</v>
      </c>
      <c r="H143" s="218">
        <v>1</v>
      </c>
      <c r="I143" s="219"/>
      <c r="J143" s="220">
        <f>ROUND(I143*H143,2)</f>
        <v>0</v>
      </c>
      <c r="K143" s="216" t="s">
        <v>159</v>
      </c>
      <c r="L143" s="46"/>
      <c r="M143" s="221" t="s">
        <v>19</v>
      </c>
      <c r="N143" s="222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152</v>
      </c>
      <c r="AT143" s="225" t="s">
        <v>147</v>
      </c>
      <c r="AU143" s="225" t="s">
        <v>85</v>
      </c>
      <c r="AY143" s="19" t="s">
        <v>144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152</v>
      </c>
      <c r="BM143" s="225" t="s">
        <v>236</v>
      </c>
    </row>
    <row r="144" s="2" customFormat="1">
      <c r="A144" s="40"/>
      <c r="B144" s="41"/>
      <c r="C144" s="42"/>
      <c r="D144" s="227" t="s">
        <v>154</v>
      </c>
      <c r="E144" s="42"/>
      <c r="F144" s="228" t="s">
        <v>235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154</v>
      </c>
      <c r="AU144" s="19" t="s">
        <v>85</v>
      </c>
    </row>
    <row r="145" s="2" customFormat="1">
      <c r="A145" s="40"/>
      <c r="B145" s="41"/>
      <c r="C145" s="42"/>
      <c r="D145" s="232" t="s">
        <v>155</v>
      </c>
      <c r="E145" s="42"/>
      <c r="F145" s="233" t="s">
        <v>237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155</v>
      </c>
      <c r="AU145" s="19" t="s">
        <v>85</v>
      </c>
    </row>
    <row r="146" s="2" customFormat="1" ht="14.4" customHeight="1">
      <c r="A146" s="40"/>
      <c r="B146" s="41"/>
      <c r="C146" s="214" t="s">
        <v>238</v>
      </c>
      <c r="D146" s="214" t="s">
        <v>147</v>
      </c>
      <c r="E146" s="215" t="s">
        <v>239</v>
      </c>
      <c r="F146" s="216" t="s">
        <v>240</v>
      </c>
      <c r="G146" s="217" t="s">
        <v>150</v>
      </c>
      <c r="H146" s="218">
        <v>1</v>
      </c>
      <c r="I146" s="219"/>
      <c r="J146" s="220">
        <f>ROUND(I146*H146,2)</f>
        <v>0</v>
      </c>
      <c r="K146" s="216" t="s">
        <v>159</v>
      </c>
      <c r="L146" s="46"/>
      <c r="M146" s="221" t="s">
        <v>19</v>
      </c>
      <c r="N146" s="222" t="s">
        <v>46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152</v>
      </c>
      <c r="AT146" s="225" t="s">
        <v>147</v>
      </c>
      <c r="AU146" s="225" t="s">
        <v>85</v>
      </c>
      <c r="AY146" s="19" t="s">
        <v>144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83</v>
      </c>
      <c r="BK146" s="226">
        <f>ROUND(I146*H146,2)</f>
        <v>0</v>
      </c>
      <c r="BL146" s="19" t="s">
        <v>152</v>
      </c>
      <c r="BM146" s="225" t="s">
        <v>241</v>
      </c>
    </row>
    <row r="147" s="2" customFormat="1">
      <c r="A147" s="40"/>
      <c r="B147" s="41"/>
      <c r="C147" s="42"/>
      <c r="D147" s="227" t="s">
        <v>154</v>
      </c>
      <c r="E147" s="42"/>
      <c r="F147" s="228" t="s">
        <v>240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154</v>
      </c>
      <c r="AU147" s="19" t="s">
        <v>85</v>
      </c>
    </row>
    <row r="148" s="2" customFormat="1">
      <c r="A148" s="40"/>
      <c r="B148" s="41"/>
      <c r="C148" s="42"/>
      <c r="D148" s="232" t="s">
        <v>155</v>
      </c>
      <c r="E148" s="42"/>
      <c r="F148" s="233" t="s">
        <v>242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155</v>
      </c>
      <c r="AU148" s="19" t="s">
        <v>85</v>
      </c>
    </row>
    <row r="149" s="2" customFormat="1" ht="14.4" customHeight="1">
      <c r="A149" s="40"/>
      <c r="B149" s="41"/>
      <c r="C149" s="214" t="s">
        <v>243</v>
      </c>
      <c r="D149" s="214" t="s">
        <v>147</v>
      </c>
      <c r="E149" s="215" t="s">
        <v>244</v>
      </c>
      <c r="F149" s="216" t="s">
        <v>245</v>
      </c>
      <c r="G149" s="217" t="s">
        <v>181</v>
      </c>
      <c r="H149" s="218">
        <v>6</v>
      </c>
      <c r="I149" s="219"/>
      <c r="J149" s="220">
        <f>ROUND(I149*H149,2)</f>
        <v>0</v>
      </c>
      <c r="K149" s="216" t="s">
        <v>159</v>
      </c>
      <c r="L149" s="46"/>
      <c r="M149" s="221" t="s">
        <v>19</v>
      </c>
      <c r="N149" s="222" t="s">
        <v>46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152</v>
      </c>
      <c r="AT149" s="225" t="s">
        <v>147</v>
      </c>
      <c r="AU149" s="225" t="s">
        <v>85</v>
      </c>
      <c r="AY149" s="19" t="s">
        <v>144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83</v>
      </c>
      <c r="BK149" s="226">
        <f>ROUND(I149*H149,2)</f>
        <v>0</v>
      </c>
      <c r="BL149" s="19" t="s">
        <v>152</v>
      </c>
      <c r="BM149" s="225" t="s">
        <v>246</v>
      </c>
    </row>
    <row r="150" s="2" customFormat="1">
      <c r="A150" s="40"/>
      <c r="B150" s="41"/>
      <c r="C150" s="42"/>
      <c r="D150" s="227" t="s">
        <v>154</v>
      </c>
      <c r="E150" s="42"/>
      <c r="F150" s="228" t="s">
        <v>245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154</v>
      </c>
      <c r="AU150" s="19" t="s">
        <v>85</v>
      </c>
    </row>
    <row r="151" s="2" customFormat="1">
      <c r="A151" s="40"/>
      <c r="B151" s="41"/>
      <c r="C151" s="42"/>
      <c r="D151" s="232" t="s">
        <v>155</v>
      </c>
      <c r="E151" s="42"/>
      <c r="F151" s="233" t="s">
        <v>247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155</v>
      </c>
      <c r="AU151" s="19" t="s">
        <v>85</v>
      </c>
    </row>
    <row r="152" s="12" customFormat="1" ht="22.8" customHeight="1">
      <c r="A152" s="12"/>
      <c r="B152" s="198"/>
      <c r="C152" s="199"/>
      <c r="D152" s="200" t="s">
        <v>74</v>
      </c>
      <c r="E152" s="212" t="s">
        <v>248</v>
      </c>
      <c r="F152" s="212" t="s">
        <v>249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SUM(P153:P158)</f>
        <v>0</v>
      </c>
      <c r="Q152" s="206"/>
      <c r="R152" s="207">
        <f>SUM(R153:R158)</f>
        <v>0</v>
      </c>
      <c r="S152" s="206"/>
      <c r="T152" s="208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143</v>
      </c>
      <c r="AT152" s="210" t="s">
        <v>74</v>
      </c>
      <c r="AU152" s="210" t="s">
        <v>83</v>
      </c>
      <c r="AY152" s="209" t="s">
        <v>144</v>
      </c>
      <c r="BK152" s="211">
        <f>SUM(BK153:BK158)</f>
        <v>0</v>
      </c>
    </row>
    <row r="153" s="2" customFormat="1" ht="14.4" customHeight="1">
      <c r="A153" s="40"/>
      <c r="B153" s="41"/>
      <c r="C153" s="214" t="s">
        <v>250</v>
      </c>
      <c r="D153" s="214" t="s">
        <v>147</v>
      </c>
      <c r="E153" s="215" t="s">
        <v>251</v>
      </c>
      <c r="F153" s="216" t="s">
        <v>252</v>
      </c>
      <c r="G153" s="217" t="s">
        <v>194</v>
      </c>
      <c r="H153" s="218">
        <v>1</v>
      </c>
      <c r="I153" s="219"/>
      <c r="J153" s="220">
        <f>ROUND(I153*H153,2)</f>
        <v>0</v>
      </c>
      <c r="K153" s="216" t="s">
        <v>159</v>
      </c>
      <c r="L153" s="46"/>
      <c r="M153" s="221" t="s">
        <v>19</v>
      </c>
      <c r="N153" s="222" t="s">
        <v>46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152</v>
      </c>
      <c r="AT153" s="225" t="s">
        <v>147</v>
      </c>
      <c r="AU153" s="225" t="s">
        <v>85</v>
      </c>
      <c r="AY153" s="19" t="s">
        <v>144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152</v>
      </c>
      <c r="BM153" s="225" t="s">
        <v>253</v>
      </c>
    </row>
    <row r="154" s="2" customFormat="1">
      <c r="A154" s="40"/>
      <c r="B154" s="41"/>
      <c r="C154" s="42"/>
      <c r="D154" s="227" t="s">
        <v>154</v>
      </c>
      <c r="E154" s="42"/>
      <c r="F154" s="228" t="s">
        <v>252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154</v>
      </c>
      <c r="AU154" s="19" t="s">
        <v>85</v>
      </c>
    </row>
    <row r="155" s="2" customFormat="1">
      <c r="A155" s="40"/>
      <c r="B155" s="41"/>
      <c r="C155" s="42"/>
      <c r="D155" s="232" t="s">
        <v>155</v>
      </c>
      <c r="E155" s="42"/>
      <c r="F155" s="233" t="s">
        <v>254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155</v>
      </c>
      <c r="AU155" s="19" t="s">
        <v>85</v>
      </c>
    </row>
    <row r="156" s="2" customFormat="1">
      <c r="A156" s="40"/>
      <c r="B156" s="41"/>
      <c r="C156" s="42"/>
      <c r="D156" s="227" t="s">
        <v>162</v>
      </c>
      <c r="E156" s="42"/>
      <c r="F156" s="234" t="s">
        <v>255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162</v>
      </c>
      <c r="AU156" s="19" t="s">
        <v>85</v>
      </c>
    </row>
    <row r="157" s="13" customFormat="1">
      <c r="A157" s="13"/>
      <c r="B157" s="235"/>
      <c r="C157" s="236"/>
      <c r="D157" s="227" t="s">
        <v>173</v>
      </c>
      <c r="E157" s="237" t="s">
        <v>19</v>
      </c>
      <c r="F157" s="238" t="s">
        <v>83</v>
      </c>
      <c r="G157" s="236"/>
      <c r="H157" s="239">
        <v>1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173</v>
      </c>
      <c r="AU157" s="245" t="s">
        <v>85</v>
      </c>
      <c r="AV157" s="13" t="s">
        <v>85</v>
      </c>
      <c r="AW157" s="13" t="s">
        <v>37</v>
      </c>
      <c r="AX157" s="13" t="s">
        <v>75</v>
      </c>
      <c r="AY157" s="245" t="s">
        <v>144</v>
      </c>
    </row>
    <row r="158" s="14" customFormat="1">
      <c r="A158" s="14"/>
      <c r="B158" s="246"/>
      <c r="C158" s="247"/>
      <c r="D158" s="227" t="s">
        <v>173</v>
      </c>
      <c r="E158" s="248" t="s">
        <v>19</v>
      </c>
      <c r="F158" s="249" t="s">
        <v>175</v>
      </c>
      <c r="G158" s="247"/>
      <c r="H158" s="250">
        <v>1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173</v>
      </c>
      <c r="AU158" s="256" t="s">
        <v>85</v>
      </c>
      <c r="AV158" s="14" t="s">
        <v>176</v>
      </c>
      <c r="AW158" s="14" t="s">
        <v>37</v>
      </c>
      <c r="AX158" s="14" t="s">
        <v>83</v>
      </c>
      <c r="AY158" s="256" t="s">
        <v>144</v>
      </c>
    </row>
    <row r="159" s="12" customFormat="1" ht="22.8" customHeight="1">
      <c r="A159" s="12"/>
      <c r="B159" s="198"/>
      <c r="C159" s="199"/>
      <c r="D159" s="200" t="s">
        <v>74</v>
      </c>
      <c r="E159" s="212" t="s">
        <v>256</v>
      </c>
      <c r="F159" s="212" t="s">
        <v>257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SUM(P160:P178)</f>
        <v>0</v>
      </c>
      <c r="Q159" s="206"/>
      <c r="R159" s="207">
        <f>SUM(R160:R178)</f>
        <v>0</v>
      </c>
      <c r="S159" s="206"/>
      <c r="T159" s="208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143</v>
      </c>
      <c r="AT159" s="210" t="s">
        <v>74</v>
      </c>
      <c r="AU159" s="210" t="s">
        <v>83</v>
      </c>
      <c r="AY159" s="209" t="s">
        <v>144</v>
      </c>
      <c r="BK159" s="211">
        <f>SUM(BK160:BK178)</f>
        <v>0</v>
      </c>
    </row>
    <row r="160" s="2" customFormat="1" ht="14.4" customHeight="1">
      <c r="A160" s="40"/>
      <c r="B160" s="41"/>
      <c r="C160" s="214" t="s">
        <v>258</v>
      </c>
      <c r="D160" s="214" t="s">
        <v>147</v>
      </c>
      <c r="E160" s="215" t="s">
        <v>259</v>
      </c>
      <c r="F160" s="216" t="s">
        <v>260</v>
      </c>
      <c r="G160" s="217" t="s">
        <v>181</v>
      </c>
      <c r="H160" s="218">
        <v>9</v>
      </c>
      <c r="I160" s="219"/>
      <c r="J160" s="220">
        <f>ROUND(I160*H160,2)</f>
        <v>0</v>
      </c>
      <c r="K160" s="216" t="s">
        <v>159</v>
      </c>
      <c r="L160" s="46"/>
      <c r="M160" s="221" t="s">
        <v>19</v>
      </c>
      <c r="N160" s="222" t="s">
        <v>46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152</v>
      </c>
      <c r="AT160" s="225" t="s">
        <v>147</v>
      </c>
      <c r="AU160" s="225" t="s">
        <v>85</v>
      </c>
      <c r="AY160" s="19" t="s">
        <v>144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83</v>
      </c>
      <c r="BK160" s="226">
        <f>ROUND(I160*H160,2)</f>
        <v>0</v>
      </c>
      <c r="BL160" s="19" t="s">
        <v>152</v>
      </c>
      <c r="BM160" s="225" t="s">
        <v>261</v>
      </c>
    </row>
    <row r="161" s="2" customFormat="1">
      <c r="A161" s="40"/>
      <c r="B161" s="41"/>
      <c r="C161" s="42"/>
      <c r="D161" s="227" t="s">
        <v>154</v>
      </c>
      <c r="E161" s="42"/>
      <c r="F161" s="228" t="s">
        <v>260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154</v>
      </c>
      <c r="AU161" s="19" t="s">
        <v>85</v>
      </c>
    </row>
    <row r="162" s="2" customFormat="1">
      <c r="A162" s="40"/>
      <c r="B162" s="41"/>
      <c r="C162" s="42"/>
      <c r="D162" s="232" t="s">
        <v>155</v>
      </c>
      <c r="E162" s="42"/>
      <c r="F162" s="233" t="s">
        <v>262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155</v>
      </c>
      <c r="AU162" s="19" t="s">
        <v>85</v>
      </c>
    </row>
    <row r="163" s="13" customFormat="1">
      <c r="A163" s="13"/>
      <c r="B163" s="235"/>
      <c r="C163" s="236"/>
      <c r="D163" s="227" t="s">
        <v>173</v>
      </c>
      <c r="E163" s="237" t="s">
        <v>19</v>
      </c>
      <c r="F163" s="238" t="s">
        <v>184</v>
      </c>
      <c r="G163" s="236"/>
      <c r="H163" s="239">
        <v>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173</v>
      </c>
      <c r="AU163" s="245" t="s">
        <v>85</v>
      </c>
      <c r="AV163" s="13" t="s">
        <v>85</v>
      </c>
      <c r="AW163" s="13" t="s">
        <v>37</v>
      </c>
      <c r="AX163" s="13" t="s">
        <v>75</v>
      </c>
      <c r="AY163" s="245" t="s">
        <v>144</v>
      </c>
    </row>
    <row r="164" s="14" customFormat="1">
      <c r="A164" s="14"/>
      <c r="B164" s="246"/>
      <c r="C164" s="247"/>
      <c r="D164" s="227" t="s">
        <v>173</v>
      </c>
      <c r="E164" s="248" t="s">
        <v>19</v>
      </c>
      <c r="F164" s="249" t="s">
        <v>175</v>
      </c>
      <c r="G164" s="247"/>
      <c r="H164" s="250">
        <v>9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173</v>
      </c>
      <c r="AU164" s="256" t="s">
        <v>85</v>
      </c>
      <c r="AV164" s="14" t="s">
        <v>176</v>
      </c>
      <c r="AW164" s="14" t="s">
        <v>37</v>
      </c>
      <c r="AX164" s="14" t="s">
        <v>83</v>
      </c>
      <c r="AY164" s="256" t="s">
        <v>144</v>
      </c>
    </row>
    <row r="165" s="2" customFormat="1" ht="22.2" customHeight="1">
      <c r="A165" s="40"/>
      <c r="B165" s="41"/>
      <c r="C165" s="214" t="s">
        <v>263</v>
      </c>
      <c r="D165" s="214" t="s">
        <v>147</v>
      </c>
      <c r="E165" s="215" t="s">
        <v>264</v>
      </c>
      <c r="F165" s="216" t="s">
        <v>265</v>
      </c>
      <c r="G165" s="217" t="s">
        <v>230</v>
      </c>
      <c r="H165" s="218">
        <v>1</v>
      </c>
      <c r="I165" s="219"/>
      <c r="J165" s="220">
        <f>ROUND(I165*H165,2)</f>
        <v>0</v>
      </c>
      <c r="K165" s="216" t="s">
        <v>159</v>
      </c>
      <c r="L165" s="46"/>
      <c r="M165" s="221" t="s">
        <v>19</v>
      </c>
      <c r="N165" s="222" t="s">
        <v>46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152</v>
      </c>
      <c r="AT165" s="225" t="s">
        <v>147</v>
      </c>
      <c r="AU165" s="225" t="s">
        <v>85</v>
      </c>
      <c r="AY165" s="19" t="s">
        <v>144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83</v>
      </c>
      <c r="BK165" s="226">
        <f>ROUND(I165*H165,2)</f>
        <v>0</v>
      </c>
      <c r="BL165" s="19" t="s">
        <v>152</v>
      </c>
      <c r="BM165" s="225" t="s">
        <v>266</v>
      </c>
    </row>
    <row r="166" s="2" customFormat="1">
      <c r="A166" s="40"/>
      <c r="B166" s="41"/>
      <c r="C166" s="42"/>
      <c r="D166" s="227" t="s">
        <v>154</v>
      </c>
      <c r="E166" s="42"/>
      <c r="F166" s="228" t="s">
        <v>267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154</v>
      </c>
      <c r="AU166" s="19" t="s">
        <v>85</v>
      </c>
    </row>
    <row r="167" s="2" customFormat="1">
      <c r="A167" s="40"/>
      <c r="B167" s="41"/>
      <c r="C167" s="42"/>
      <c r="D167" s="232" t="s">
        <v>155</v>
      </c>
      <c r="E167" s="42"/>
      <c r="F167" s="233" t="s">
        <v>268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155</v>
      </c>
      <c r="AU167" s="19" t="s">
        <v>85</v>
      </c>
    </row>
    <row r="168" s="2" customFormat="1">
      <c r="A168" s="40"/>
      <c r="B168" s="41"/>
      <c r="C168" s="42"/>
      <c r="D168" s="227" t="s">
        <v>162</v>
      </c>
      <c r="E168" s="42"/>
      <c r="F168" s="234" t="s">
        <v>269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162</v>
      </c>
      <c r="AU168" s="19" t="s">
        <v>85</v>
      </c>
    </row>
    <row r="169" s="2" customFormat="1" ht="22.2" customHeight="1">
      <c r="A169" s="40"/>
      <c r="B169" s="41"/>
      <c r="C169" s="214" t="s">
        <v>7</v>
      </c>
      <c r="D169" s="214" t="s">
        <v>147</v>
      </c>
      <c r="E169" s="215" t="s">
        <v>270</v>
      </c>
      <c r="F169" s="216" t="s">
        <v>271</v>
      </c>
      <c r="G169" s="217" t="s">
        <v>230</v>
      </c>
      <c r="H169" s="218">
        <v>1</v>
      </c>
      <c r="I169" s="219"/>
      <c r="J169" s="220">
        <f>ROUND(I169*H169,2)</f>
        <v>0</v>
      </c>
      <c r="K169" s="216" t="s">
        <v>159</v>
      </c>
      <c r="L169" s="46"/>
      <c r="M169" s="221" t="s">
        <v>19</v>
      </c>
      <c r="N169" s="222" t="s">
        <v>46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152</v>
      </c>
      <c r="AT169" s="225" t="s">
        <v>147</v>
      </c>
      <c r="AU169" s="225" t="s">
        <v>85</v>
      </c>
      <c r="AY169" s="19" t="s">
        <v>144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83</v>
      </c>
      <c r="BK169" s="226">
        <f>ROUND(I169*H169,2)</f>
        <v>0</v>
      </c>
      <c r="BL169" s="19" t="s">
        <v>152</v>
      </c>
      <c r="BM169" s="225" t="s">
        <v>272</v>
      </c>
    </row>
    <row r="170" s="2" customFormat="1">
      <c r="A170" s="40"/>
      <c r="B170" s="41"/>
      <c r="C170" s="42"/>
      <c r="D170" s="227" t="s">
        <v>154</v>
      </c>
      <c r="E170" s="42"/>
      <c r="F170" s="228" t="s">
        <v>271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154</v>
      </c>
      <c r="AU170" s="19" t="s">
        <v>85</v>
      </c>
    </row>
    <row r="171" s="2" customFormat="1">
      <c r="A171" s="40"/>
      <c r="B171" s="41"/>
      <c r="C171" s="42"/>
      <c r="D171" s="232" t="s">
        <v>155</v>
      </c>
      <c r="E171" s="42"/>
      <c r="F171" s="233" t="s">
        <v>273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155</v>
      </c>
      <c r="AU171" s="19" t="s">
        <v>85</v>
      </c>
    </row>
    <row r="172" s="2" customFormat="1">
      <c r="A172" s="40"/>
      <c r="B172" s="41"/>
      <c r="C172" s="42"/>
      <c r="D172" s="227" t="s">
        <v>162</v>
      </c>
      <c r="E172" s="42"/>
      <c r="F172" s="234" t="s">
        <v>274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162</v>
      </c>
      <c r="AU172" s="19" t="s">
        <v>85</v>
      </c>
    </row>
    <row r="173" s="13" customFormat="1">
      <c r="A173" s="13"/>
      <c r="B173" s="235"/>
      <c r="C173" s="236"/>
      <c r="D173" s="227" t="s">
        <v>173</v>
      </c>
      <c r="E173" s="237" t="s">
        <v>19</v>
      </c>
      <c r="F173" s="238" t="s">
        <v>83</v>
      </c>
      <c r="G173" s="236"/>
      <c r="H173" s="239">
        <v>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173</v>
      </c>
      <c r="AU173" s="245" t="s">
        <v>85</v>
      </c>
      <c r="AV173" s="13" t="s">
        <v>85</v>
      </c>
      <c r="AW173" s="13" t="s">
        <v>37</v>
      </c>
      <c r="AX173" s="13" t="s">
        <v>75</v>
      </c>
      <c r="AY173" s="245" t="s">
        <v>144</v>
      </c>
    </row>
    <row r="174" s="14" customFormat="1">
      <c r="A174" s="14"/>
      <c r="B174" s="246"/>
      <c r="C174" s="247"/>
      <c r="D174" s="227" t="s">
        <v>173</v>
      </c>
      <c r="E174" s="248" t="s">
        <v>19</v>
      </c>
      <c r="F174" s="249" t="s">
        <v>175</v>
      </c>
      <c r="G174" s="247"/>
      <c r="H174" s="250">
        <v>1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173</v>
      </c>
      <c r="AU174" s="256" t="s">
        <v>85</v>
      </c>
      <c r="AV174" s="14" t="s">
        <v>176</v>
      </c>
      <c r="AW174" s="14" t="s">
        <v>37</v>
      </c>
      <c r="AX174" s="14" t="s">
        <v>83</v>
      </c>
      <c r="AY174" s="256" t="s">
        <v>144</v>
      </c>
    </row>
    <row r="175" s="2" customFormat="1" ht="22.2" customHeight="1">
      <c r="A175" s="40"/>
      <c r="B175" s="41"/>
      <c r="C175" s="214" t="s">
        <v>275</v>
      </c>
      <c r="D175" s="214" t="s">
        <v>147</v>
      </c>
      <c r="E175" s="215" t="s">
        <v>276</v>
      </c>
      <c r="F175" s="216" t="s">
        <v>277</v>
      </c>
      <c r="G175" s="217" t="s">
        <v>230</v>
      </c>
      <c r="H175" s="218">
        <v>1</v>
      </c>
      <c r="I175" s="219"/>
      <c r="J175" s="220">
        <f>ROUND(I175*H175,2)</f>
        <v>0</v>
      </c>
      <c r="K175" s="216" t="s">
        <v>159</v>
      </c>
      <c r="L175" s="46"/>
      <c r="M175" s="221" t="s">
        <v>19</v>
      </c>
      <c r="N175" s="222" t="s">
        <v>46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152</v>
      </c>
      <c r="AT175" s="225" t="s">
        <v>147</v>
      </c>
      <c r="AU175" s="225" t="s">
        <v>85</v>
      </c>
      <c r="AY175" s="19" t="s">
        <v>144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83</v>
      </c>
      <c r="BK175" s="226">
        <f>ROUND(I175*H175,2)</f>
        <v>0</v>
      </c>
      <c r="BL175" s="19" t="s">
        <v>152</v>
      </c>
      <c r="BM175" s="225" t="s">
        <v>278</v>
      </c>
    </row>
    <row r="176" s="2" customFormat="1">
      <c r="A176" s="40"/>
      <c r="B176" s="41"/>
      <c r="C176" s="42"/>
      <c r="D176" s="227" t="s">
        <v>154</v>
      </c>
      <c r="E176" s="42"/>
      <c r="F176" s="228" t="s">
        <v>277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154</v>
      </c>
      <c r="AU176" s="19" t="s">
        <v>85</v>
      </c>
    </row>
    <row r="177" s="2" customFormat="1">
      <c r="A177" s="40"/>
      <c r="B177" s="41"/>
      <c r="C177" s="42"/>
      <c r="D177" s="232" t="s">
        <v>155</v>
      </c>
      <c r="E177" s="42"/>
      <c r="F177" s="233" t="s">
        <v>279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155</v>
      </c>
      <c r="AU177" s="19" t="s">
        <v>85</v>
      </c>
    </row>
    <row r="178" s="2" customFormat="1">
      <c r="A178" s="40"/>
      <c r="B178" s="41"/>
      <c r="C178" s="42"/>
      <c r="D178" s="227" t="s">
        <v>162</v>
      </c>
      <c r="E178" s="42"/>
      <c r="F178" s="234" t="s">
        <v>280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162</v>
      </c>
      <c r="AU178" s="19" t="s">
        <v>85</v>
      </c>
    </row>
    <row r="179" s="12" customFormat="1" ht="22.8" customHeight="1">
      <c r="A179" s="12"/>
      <c r="B179" s="198"/>
      <c r="C179" s="199"/>
      <c r="D179" s="200" t="s">
        <v>74</v>
      </c>
      <c r="E179" s="212" t="s">
        <v>281</v>
      </c>
      <c r="F179" s="212" t="s">
        <v>282</v>
      </c>
      <c r="G179" s="199"/>
      <c r="H179" s="199"/>
      <c r="I179" s="202"/>
      <c r="J179" s="213">
        <f>BK179</f>
        <v>0</v>
      </c>
      <c r="K179" s="199"/>
      <c r="L179" s="204"/>
      <c r="M179" s="205"/>
      <c r="N179" s="206"/>
      <c r="O179" s="206"/>
      <c r="P179" s="207">
        <f>SUM(P180:P182)</f>
        <v>0</v>
      </c>
      <c r="Q179" s="206"/>
      <c r="R179" s="207">
        <f>SUM(R180:R182)</f>
        <v>0</v>
      </c>
      <c r="S179" s="206"/>
      <c r="T179" s="208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9" t="s">
        <v>143</v>
      </c>
      <c r="AT179" s="210" t="s">
        <v>74</v>
      </c>
      <c r="AU179" s="210" t="s">
        <v>83</v>
      </c>
      <c r="AY179" s="209" t="s">
        <v>144</v>
      </c>
      <c r="BK179" s="211">
        <f>SUM(BK180:BK182)</f>
        <v>0</v>
      </c>
    </row>
    <row r="180" s="2" customFormat="1" ht="14.4" customHeight="1">
      <c r="A180" s="40"/>
      <c r="B180" s="41"/>
      <c r="C180" s="214" t="s">
        <v>283</v>
      </c>
      <c r="D180" s="214" t="s">
        <v>147</v>
      </c>
      <c r="E180" s="215" t="s">
        <v>284</v>
      </c>
      <c r="F180" s="216" t="s">
        <v>285</v>
      </c>
      <c r="G180" s="217" t="s">
        <v>150</v>
      </c>
      <c r="H180" s="218">
        <v>1</v>
      </c>
      <c r="I180" s="219"/>
      <c r="J180" s="220">
        <f>ROUND(I180*H180,2)</f>
        <v>0</v>
      </c>
      <c r="K180" s="216" t="s">
        <v>159</v>
      </c>
      <c r="L180" s="46"/>
      <c r="M180" s="221" t="s">
        <v>19</v>
      </c>
      <c r="N180" s="222" t="s">
        <v>46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152</v>
      </c>
      <c r="AT180" s="225" t="s">
        <v>147</v>
      </c>
      <c r="AU180" s="225" t="s">
        <v>85</v>
      </c>
      <c r="AY180" s="19" t="s">
        <v>144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152</v>
      </c>
      <c r="BM180" s="225" t="s">
        <v>286</v>
      </c>
    </row>
    <row r="181" s="2" customFormat="1">
      <c r="A181" s="40"/>
      <c r="B181" s="41"/>
      <c r="C181" s="42"/>
      <c r="D181" s="227" t="s">
        <v>154</v>
      </c>
      <c r="E181" s="42"/>
      <c r="F181" s="228" t="s">
        <v>285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154</v>
      </c>
      <c r="AU181" s="19" t="s">
        <v>85</v>
      </c>
    </row>
    <row r="182" s="2" customFormat="1">
      <c r="A182" s="40"/>
      <c r="B182" s="41"/>
      <c r="C182" s="42"/>
      <c r="D182" s="232" t="s">
        <v>155</v>
      </c>
      <c r="E182" s="42"/>
      <c r="F182" s="233" t="s">
        <v>287</v>
      </c>
      <c r="G182" s="42"/>
      <c r="H182" s="42"/>
      <c r="I182" s="229"/>
      <c r="J182" s="42"/>
      <c r="K182" s="42"/>
      <c r="L182" s="46"/>
      <c r="M182" s="257"/>
      <c r="N182" s="258"/>
      <c r="O182" s="259"/>
      <c r="P182" s="259"/>
      <c r="Q182" s="259"/>
      <c r="R182" s="259"/>
      <c r="S182" s="259"/>
      <c r="T182" s="26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155</v>
      </c>
      <c r="AU182" s="19" t="s">
        <v>85</v>
      </c>
    </row>
    <row r="183" s="2" customFormat="1" ht="6.96" customHeight="1">
      <c r="A183" s="4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46"/>
      <c r="M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</sheetData>
  <sheetProtection sheet="1" autoFilter="0" formatColumns="0" formatRows="0" objects="1" scenarios="1" spinCount="100000" saltValue="/HG4nAGHtfOcLJbHnvMWKGsj/AKXCSwHilGcAeHbxEk1SDMZaE0bNGVbW9RjZoJQuK96S6+7wUti6qrCy5vtgg==" hashValue="Z/P3Uv4yXetxuIKkw1a/ENi4cAd6Tq7Dtvp9roi7Jp2DNJVavKg4vw6h2XPf7WP19R8eqi/2/aUIW/tGdDmAgg==" algorithmName="SHA-512" password="CC35"/>
  <autoFilter ref="C86:K18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013254000"/>
    <hyperlink ref="F95" r:id="rId2" display="https://podminky.urs.cz/item/CS_URS_2021_02/013294000"/>
    <hyperlink ref="F100" r:id="rId3" display="https://podminky.urs.cz/item/CS_URS_2021_02/023103000"/>
    <hyperlink ref="F107" r:id="rId4" display="https://podminky.urs.cz/item/CS_URS_2021_02/032103000"/>
    <hyperlink ref="F112" r:id="rId5" display="https://podminky.urs.cz/item/CS_URS_2021_02/032503000"/>
    <hyperlink ref="F117" r:id="rId6" display="https://podminky.urs.cz/item/CS_URS_2021_02/033103000"/>
    <hyperlink ref="F123" r:id="rId7" display="https://podminky.urs.cz/item/CS_URS_2021_02/033203000"/>
    <hyperlink ref="F128" r:id="rId8" display="https://podminky.urs.cz/item/CS_URS_2021_02/034103000"/>
    <hyperlink ref="F132" r:id="rId9" display="https://podminky.urs.cz/item/CS_URS_2021_02/034503000"/>
    <hyperlink ref="F135" r:id="rId10" display="https://podminky.urs.cz/item/CS_URS_2021_02/039103000"/>
    <hyperlink ref="F138" r:id="rId11" display="https://podminky.urs.cz/item/CS_URS_2021_02/039203000"/>
    <hyperlink ref="F142" r:id="rId12" display="https://podminky.urs.cz/item/CS_URS_2021_02/043103000"/>
    <hyperlink ref="F145" r:id="rId13" display="https://podminky.urs.cz/item/CS_URS_2021_02/043194000"/>
    <hyperlink ref="F148" r:id="rId14" display="https://podminky.urs.cz/item/CS_URS_2021_02/045203000"/>
    <hyperlink ref="F151" r:id="rId15" display="https://podminky.urs.cz/item/CS_URS_2021_02/049203000"/>
    <hyperlink ref="F155" r:id="rId16" display="https://podminky.urs.cz/item/CS_URS_2021_02/063103000"/>
    <hyperlink ref="F162" r:id="rId17" display="https://podminky.urs.cz/item/CS_URS_2021_02/071103000"/>
    <hyperlink ref="F167" r:id="rId18" display="https://podminky.urs.cz/item/CS_URS_2021_02/072103011"/>
    <hyperlink ref="F171" r:id="rId19" display="https://podminky.urs.cz/item/CS_URS_2021_02/075103000"/>
    <hyperlink ref="F177" r:id="rId20" display="https://podminky.urs.cz/item/CS_URS_2021_02/075203000"/>
    <hyperlink ref="F182" r:id="rId21" display="https://podminky.urs.cz/item/CS_URS_2021_02/09150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115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5.6" customHeight="1">
      <c r="A9" s="40"/>
      <c r="B9" s="46"/>
      <c r="C9" s="40"/>
      <c r="D9" s="40"/>
      <c r="E9" s="147" t="s">
        <v>288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28. 2. 2023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36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38</v>
      </c>
      <c r="E23" s="40"/>
      <c r="F23" s="40"/>
      <c r="G23" s="40"/>
      <c r="H23" s="40"/>
      <c r="I23" s="144" t="s">
        <v>26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29</v>
      </c>
      <c r="J24" s="135" t="s">
        <v>36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4.4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ROUND(J114,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ROUND((SUM(BE114:BE1820)),  2)</f>
        <v>0</v>
      </c>
      <c r="G33" s="40"/>
      <c r="H33" s="40"/>
      <c r="I33" s="159">
        <v>0.20999999999999999</v>
      </c>
      <c r="J33" s="158">
        <f>ROUND(((SUM(BE114:BE1820))*I33),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47</v>
      </c>
      <c r="F34" s="158">
        <f>ROUND((SUM(BF114:BF1820)),  2)</f>
        <v>0</v>
      </c>
      <c r="G34" s="40"/>
      <c r="H34" s="40"/>
      <c r="I34" s="159">
        <v>0.14999999999999999</v>
      </c>
      <c r="J34" s="158">
        <f>ROUND(((SUM(BF114:BF1820))*I34),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48</v>
      </c>
      <c r="F35" s="158">
        <f>ROUND((SUM(BG114:BG1820)),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49</v>
      </c>
      <c r="F36" s="158">
        <f>ROUND((SUM(BH114:BH1820)),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50</v>
      </c>
      <c r="F37" s="158">
        <f>ROUND((SUM(BI114:BI1820)),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4.4" customHeight="1">
      <c r="A48" s="40"/>
      <c r="B48" s="41"/>
      <c r="C48" s="42"/>
      <c r="D48" s="42"/>
      <c r="E48" s="171" t="str">
        <f>E7</f>
        <v>Rekonstrukce výukových prostor FUD v Kampusu UJEP - v06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6" customHeight="1">
      <c r="A50" s="40"/>
      <c r="B50" s="41"/>
      <c r="C50" s="42"/>
      <c r="D50" s="42"/>
      <c r="E50" s="71" t="str">
        <f>E9</f>
        <v>SO 01 - Architektonicky stavební řešení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UJEP</v>
      </c>
      <c r="G52" s="42"/>
      <c r="H52" s="42"/>
      <c r="I52" s="34" t="s">
        <v>23</v>
      </c>
      <c r="J52" s="74" t="str">
        <f>IF(J12="","",J12)</f>
        <v>28. 2. 2023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Univerzita Jana Evangelisty Purkyně</v>
      </c>
      <c r="G54" s="42"/>
      <c r="H54" s="42"/>
      <c r="I54" s="34" t="s">
        <v>33</v>
      </c>
      <c r="J54" s="38" t="str">
        <f>E21</f>
        <v>Correct BC,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Correct BC, s.r.o.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118</v>
      </c>
      <c r="D57" s="173"/>
      <c r="E57" s="173"/>
      <c r="F57" s="173"/>
      <c r="G57" s="173"/>
      <c r="H57" s="173"/>
      <c r="I57" s="173"/>
      <c r="J57" s="174" t="s">
        <v>119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J114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="9" customFormat="1" ht="24.96" customHeight="1">
      <c r="A60" s="9"/>
      <c r="B60" s="176"/>
      <c r="C60" s="177"/>
      <c r="D60" s="178" t="s">
        <v>289</v>
      </c>
      <c r="E60" s="179"/>
      <c r="F60" s="179"/>
      <c r="G60" s="179"/>
      <c r="H60" s="179"/>
      <c r="I60" s="179"/>
      <c r="J60" s="180">
        <f>J115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290</v>
      </c>
      <c r="E61" s="184"/>
      <c r="F61" s="184"/>
      <c r="G61" s="184"/>
      <c r="H61" s="184"/>
      <c r="I61" s="184"/>
      <c r="J61" s="185">
        <f>J116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291</v>
      </c>
      <c r="E62" s="184"/>
      <c r="F62" s="184"/>
      <c r="G62" s="184"/>
      <c r="H62" s="184"/>
      <c r="I62" s="184"/>
      <c r="J62" s="185">
        <f>J249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292</v>
      </c>
      <c r="E63" s="184"/>
      <c r="F63" s="184"/>
      <c r="G63" s="184"/>
      <c r="H63" s="184"/>
      <c r="I63" s="184"/>
      <c r="J63" s="185">
        <f>J261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293</v>
      </c>
      <c r="E64" s="184"/>
      <c r="F64" s="184"/>
      <c r="G64" s="184"/>
      <c r="H64" s="184"/>
      <c r="I64" s="184"/>
      <c r="J64" s="185">
        <f>J282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294</v>
      </c>
      <c r="E65" s="184"/>
      <c r="F65" s="184"/>
      <c r="G65" s="184"/>
      <c r="H65" s="184"/>
      <c r="I65" s="184"/>
      <c r="J65" s="185">
        <f>J288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295</v>
      </c>
      <c r="E66" s="184"/>
      <c r="F66" s="184"/>
      <c r="G66" s="184"/>
      <c r="H66" s="184"/>
      <c r="I66" s="184"/>
      <c r="J66" s="185">
        <f>J301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27"/>
      <c r="D67" s="183" t="s">
        <v>296</v>
      </c>
      <c r="E67" s="184"/>
      <c r="F67" s="184"/>
      <c r="G67" s="184"/>
      <c r="H67" s="184"/>
      <c r="I67" s="184"/>
      <c r="J67" s="185">
        <f>J533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297</v>
      </c>
      <c r="E68" s="184"/>
      <c r="F68" s="184"/>
      <c r="G68" s="184"/>
      <c r="H68" s="184"/>
      <c r="I68" s="184"/>
      <c r="J68" s="185">
        <f>J562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298</v>
      </c>
      <c r="E69" s="184"/>
      <c r="F69" s="184"/>
      <c r="G69" s="184"/>
      <c r="H69" s="184"/>
      <c r="I69" s="184"/>
      <c r="J69" s="185">
        <f>J744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299</v>
      </c>
      <c r="E70" s="184"/>
      <c r="F70" s="184"/>
      <c r="G70" s="184"/>
      <c r="H70" s="184"/>
      <c r="I70" s="184"/>
      <c r="J70" s="185">
        <f>J799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6"/>
      <c r="C71" s="177"/>
      <c r="D71" s="178" t="s">
        <v>300</v>
      </c>
      <c r="E71" s="179"/>
      <c r="F71" s="179"/>
      <c r="G71" s="179"/>
      <c r="H71" s="179"/>
      <c r="I71" s="179"/>
      <c r="J71" s="180">
        <f>J803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2"/>
      <c r="C72" s="127"/>
      <c r="D72" s="183" t="s">
        <v>301</v>
      </c>
      <c r="E72" s="184"/>
      <c r="F72" s="184"/>
      <c r="G72" s="184"/>
      <c r="H72" s="184"/>
      <c r="I72" s="184"/>
      <c r="J72" s="185">
        <f>J804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302</v>
      </c>
      <c r="E73" s="184"/>
      <c r="F73" s="184"/>
      <c r="G73" s="184"/>
      <c r="H73" s="184"/>
      <c r="I73" s="184"/>
      <c r="J73" s="185">
        <f>J891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2"/>
      <c r="C74" s="127"/>
      <c r="D74" s="183" t="s">
        <v>303</v>
      </c>
      <c r="E74" s="184"/>
      <c r="F74" s="184"/>
      <c r="G74" s="184"/>
      <c r="H74" s="184"/>
      <c r="I74" s="184"/>
      <c r="J74" s="185">
        <f>J921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2"/>
      <c r="C75" s="127"/>
      <c r="D75" s="183" t="s">
        <v>304</v>
      </c>
      <c r="E75" s="184"/>
      <c r="F75" s="184"/>
      <c r="G75" s="184"/>
      <c r="H75" s="184"/>
      <c r="I75" s="184"/>
      <c r="J75" s="185">
        <f>J925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2"/>
      <c r="C76" s="127"/>
      <c r="D76" s="183" t="s">
        <v>305</v>
      </c>
      <c r="E76" s="184"/>
      <c r="F76" s="184"/>
      <c r="G76" s="184"/>
      <c r="H76" s="184"/>
      <c r="I76" s="184"/>
      <c r="J76" s="185">
        <f>J957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2"/>
      <c r="C77" s="127"/>
      <c r="D77" s="183" t="s">
        <v>306</v>
      </c>
      <c r="E77" s="184"/>
      <c r="F77" s="184"/>
      <c r="G77" s="184"/>
      <c r="H77" s="184"/>
      <c r="I77" s="184"/>
      <c r="J77" s="185">
        <f>J973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2"/>
      <c r="C78" s="127"/>
      <c r="D78" s="183" t="s">
        <v>307</v>
      </c>
      <c r="E78" s="184"/>
      <c r="F78" s="184"/>
      <c r="G78" s="184"/>
      <c r="H78" s="184"/>
      <c r="I78" s="184"/>
      <c r="J78" s="185">
        <f>J1008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2"/>
      <c r="C79" s="127"/>
      <c r="D79" s="183" t="s">
        <v>308</v>
      </c>
      <c r="E79" s="184"/>
      <c r="F79" s="184"/>
      <c r="G79" s="184"/>
      <c r="H79" s="184"/>
      <c r="I79" s="184"/>
      <c r="J79" s="185">
        <f>J1022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2"/>
      <c r="C80" s="127"/>
      <c r="D80" s="183" t="s">
        <v>309</v>
      </c>
      <c r="E80" s="184"/>
      <c r="F80" s="184"/>
      <c r="G80" s="184"/>
      <c r="H80" s="184"/>
      <c r="I80" s="184"/>
      <c r="J80" s="185">
        <f>J1044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2"/>
      <c r="C81" s="127"/>
      <c r="D81" s="183" t="s">
        <v>310</v>
      </c>
      <c r="E81" s="184"/>
      <c r="F81" s="184"/>
      <c r="G81" s="184"/>
      <c r="H81" s="184"/>
      <c r="I81" s="184"/>
      <c r="J81" s="185">
        <f>J1078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82"/>
      <c r="C82" s="127"/>
      <c r="D82" s="183" t="s">
        <v>311</v>
      </c>
      <c r="E82" s="184"/>
      <c r="F82" s="184"/>
      <c r="G82" s="184"/>
      <c r="H82" s="184"/>
      <c r="I82" s="184"/>
      <c r="J82" s="185">
        <f>J1138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82"/>
      <c r="C83" s="127"/>
      <c r="D83" s="183" t="s">
        <v>312</v>
      </c>
      <c r="E83" s="184"/>
      <c r="F83" s="184"/>
      <c r="G83" s="184"/>
      <c r="H83" s="184"/>
      <c r="I83" s="184"/>
      <c r="J83" s="185">
        <f>J1231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82"/>
      <c r="C84" s="127"/>
      <c r="D84" s="183" t="s">
        <v>313</v>
      </c>
      <c r="E84" s="184"/>
      <c r="F84" s="184"/>
      <c r="G84" s="184"/>
      <c r="H84" s="184"/>
      <c r="I84" s="184"/>
      <c r="J84" s="185">
        <f>J1273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10" customFormat="1" ht="19.92" customHeight="1">
      <c r="A85" s="10"/>
      <c r="B85" s="182"/>
      <c r="C85" s="127"/>
      <c r="D85" s="183" t="s">
        <v>314</v>
      </c>
      <c r="E85" s="184"/>
      <c r="F85" s="184"/>
      <c r="G85" s="184"/>
      <c r="H85" s="184"/>
      <c r="I85" s="184"/>
      <c r="J85" s="185">
        <f>J1292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="9" customFormat="1" ht="24.96" customHeight="1">
      <c r="A86" s="9"/>
      <c r="B86" s="176"/>
      <c r="C86" s="177"/>
      <c r="D86" s="178" t="s">
        <v>315</v>
      </c>
      <c r="E86" s="179"/>
      <c r="F86" s="179"/>
      <c r="G86" s="179"/>
      <c r="H86" s="179"/>
      <c r="I86" s="179"/>
      <c r="J86" s="180">
        <f>J1732</f>
        <v>0</v>
      </c>
      <c r="K86" s="177"/>
      <c r="L86" s="181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="9" customFormat="1" ht="24.96" customHeight="1">
      <c r="A87" s="9"/>
      <c r="B87" s="176"/>
      <c r="C87" s="177"/>
      <c r="D87" s="178" t="s">
        <v>121</v>
      </c>
      <c r="E87" s="179"/>
      <c r="F87" s="179"/>
      <c r="G87" s="179"/>
      <c r="H87" s="179"/>
      <c r="I87" s="179"/>
      <c r="J87" s="180">
        <f>J1757</f>
        <v>0</v>
      </c>
      <c r="K87" s="177"/>
      <c r="L87" s="181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="10" customFormat="1" ht="19.92" customHeight="1">
      <c r="A88" s="10"/>
      <c r="B88" s="182"/>
      <c r="C88" s="127"/>
      <c r="D88" s="183" t="s">
        <v>122</v>
      </c>
      <c r="E88" s="184"/>
      <c r="F88" s="184"/>
      <c r="G88" s="184"/>
      <c r="H88" s="184"/>
      <c r="I88" s="184"/>
      <c r="J88" s="185">
        <f>J1758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="10" customFormat="1" ht="19.92" customHeight="1">
      <c r="A89" s="10"/>
      <c r="B89" s="182"/>
      <c r="C89" s="127"/>
      <c r="D89" s="183" t="s">
        <v>123</v>
      </c>
      <c r="E89" s="184"/>
      <c r="F89" s="184"/>
      <c r="G89" s="184"/>
      <c r="H89" s="184"/>
      <c r="I89" s="184"/>
      <c r="J89" s="185">
        <f>J1766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="10" customFormat="1" ht="19.92" customHeight="1">
      <c r="A90" s="10"/>
      <c r="B90" s="182"/>
      <c r="C90" s="127"/>
      <c r="D90" s="183" t="s">
        <v>124</v>
      </c>
      <c r="E90" s="184"/>
      <c r="F90" s="184"/>
      <c r="G90" s="184"/>
      <c r="H90" s="184"/>
      <c r="I90" s="184"/>
      <c r="J90" s="185">
        <f>J1772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="10" customFormat="1" ht="19.92" customHeight="1">
      <c r="A91" s="10"/>
      <c r="B91" s="182"/>
      <c r="C91" s="127"/>
      <c r="D91" s="183" t="s">
        <v>125</v>
      </c>
      <c r="E91" s="184"/>
      <c r="F91" s="184"/>
      <c r="G91" s="184"/>
      <c r="H91" s="184"/>
      <c r="I91" s="184"/>
      <c r="J91" s="185">
        <f>J1797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="10" customFormat="1" ht="19.92" customHeight="1">
      <c r="A92" s="10"/>
      <c r="B92" s="182"/>
      <c r="C92" s="127"/>
      <c r="D92" s="183" t="s">
        <v>126</v>
      </c>
      <c r="E92" s="184"/>
      <c r="F92" s="184"/>
      <c r="G92" s="184"/>
      <c r="H92" s="184"/>
      <c r="I92" s="184"/>
      <c r="J92" s="185">
        <f>J1803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="10" customFormat="1" ht="19.92" customHeight="1">
      <c r="A93" s="10"/>
      <c r="B93" s="182"/>
      <c r="C93" s="127"/>
      <c r="D93" s="183" t="s">
        <v>127</v>
      </c>
      <c r="E93" s="184"/>
      <c r="F93" s="184"/>
      <c r="G93" s="184"/>
      <c r="H93" s="184"/>
      <c r="I93" s="184"/>
      <c r="J93" s="185">
        <f>J1807</f>
        <v>0</v>
      </c>
      <c r="K93" s="127"/>
      <c r="L93" s="186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="10" customFormat="1" ht="19.92" customHeight="1">
      <c r="A94" s="10"/>
      <c r="B94" s="182"/>
      <c r="C94" s="127"/>
      <c r="D94" s="183" t="s">
        <v>128</v>
      </c>
      <c r="E94" s="184"/>
      <c r="F94" s="184"/>
      <c r="G94" s="184"/>
      <c r="H94" s="184"/>
      <c r="I94" s="184"/>
      <c r="J94" s="185">
        <f>J1811</f>
        <v>0</v>
      </c>
      <c r="K94" s="127"/>
      <c r="L94" s="186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="2" customFormat="1" ht="21.84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100" s="2" customFormat="1" ht="6.96" customHeight="1">
      <c r="A100" s="40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24.96" customHeight="1">
      <c r="A101" s="40"/>
      <c r="B101" s="41"/>
      <c r="C101" s="25" t="s">
        <v>129</v>
      </c>
      <c r="D101" s="42"/>
      <c r="E101" s="42"/>
      <c r="F101" s="42"/>
      <c r="G101" s="42"/>
      <c r="H101" s="42"/>
      <c r="I101" s="42"/>
      <c r="J101" s="42"/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6.96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2" customFormat="1" ht="12" customHeight="1">
      <c r="A103" s="40"/>
      <c r="B103" s="41"/>
      <c r="C103" s="34" t="s">
        <v>16</v>
      </c>
      <c r="D103" s="42"/>
      <c r="E103" s="42"/>
      <c r="F103" s="42"/>
      <c r="G103" s="42"/>
      <c r="H103" s="42"/>
      <c r="I103" s="42"/>
      <c r="J103" s="42"/>
      <c r="K103" s="42"/>
      <c r="L103" s="14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="2" customFormat="1" ht="14.4" customHeight="1">
      <c r="A104" s="40"/>
      <c r="B104" s="41"/>
      <c r="C104" s="42"/>
      <c r="D104" s="42"/>
      <c r="E104" s="171" t="str">
        <f>E7</f>
        <v>Rekonstrukce výukových prostor FUD v Kampusu UJEP - v06</v>
      </c>
      <c r="F104" s="34"/>
      <c r="G104" s="34"/>
      <c r="H104" s="34"/>
      <c r="I104" s="42"/>
      <c r="J104" s="42"/>
      <c r="K104" s="42"/>
      <c r="L104" s="14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="2" customFormat="1" ht="12" customHeight="1">
      <c r="A105" s="40"/>
      <c r="B105" s="41"/>
      <c r="C105" s="34" t="s">
        <v>115</v>
      </c>
      <c r="D105" s="42"/>
      <c r="E105" s="42"/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="2" customFormat="1" ht="15.6" customHeight="1">
      <c r="A106" s="40"/>
      <c r="B106" s="41"/>
      <c r="C106" s="42"/>
      <c r="D106" s="42"/>
      <c r="E106" s="71" t="str">
        <f>E9</f>
        <v>SO 01 - Architektonicky stavební řešení</v>
      </c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="2" customFormat="1" ht="6.96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="2" customFormat="1" ht="12" customHeight="1">
      <c r="A108" s="40"/>
      <c r="B108" s="41"/>
      <c r="C108" s="34" t="s">
        <v>21</v>
      </c>
      <c r="D108" s="42"/>
      <c r="E108" s="42"/>
      <c r="F108" s="29" t="str">
        <f>F12</f>
        <v>UJEP</v>
      </c>
      <c r="G108" s="42"/>
      <c r="H108" s="42"/>
      <c r="I108" s="34" t="s">
        <v>23</v>
      </c>
      <c r="J108" s="74" t="str">
        <f>IF(J12="","",J12)</f>
        <v>28. 2. 2023</v>
      </c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="2" customFormat="1" ht="6.96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="2" customFormat="1" ht="15.6" customHeight="1">
      <c r="A110" s="40"/>
      <c r="B110" s="41"/>
      <c r="C110" s="34" t="s">
        <v>25</v>
      </c>
      <c r="D110" s="42"/>
      <c r="E110" s="42"/>
      <c r="F110" s="29" t="str">
        <f>E15</f>
        <v>Univerzita Jana Evangelisty Purkyně</v>
      </c>
      <c r="G110" s="42"/>
      <c r="H110" s="42"/>
      <c r="I110" s="34" t="s">
        <v>33</v>
      </c>
      <c r="J110" s="38" t="str">
        <f>E21</f>
        <v>Correct BC, s.r.o.</v>
      </c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="2" customFormat="1" ht="15.6" customHeight="1">
      <c r="A111" s="40"/>
      <c r="B111" s="41"/>
      <c r="C111" s="34" t="s">
        <v>31</v>
      </c>
      <c r="D111" s="42"/>
      <c r="E111" s="42"/>
      <c r="F111" s="29" t="str">
        <f>IF(E18="","",E18)</f>
        <v>Vyplň údaj</v>
      </c>
      <c r="G111" s="42"/>
      <c r="H111" s="42"/>
      <c r="I111" s="34" t="s">
        <v>38</v>
      </c>
      <c r="J111" s="38" t="str">
        <f>E24</f>
        <v>Correct BC, s.r.o.</v>
      </c>
      <c r="K111" s="42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="2" customFormat="1" ht="10.32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="11" customFormat="1" ht="29.28" customHeight="1">
      <c r="A113" s="187"/>
      <c r="B113" s="188"/>
      <c r="C113" s="189" t="s">
        <v>130</v>
      </c>
      <c r="D113" s="190" t="s">
        <v>60</v>
      </c>
      <c r="E113" s="190" t="s">
        <v>56</v>
      </c>
      <c r="F113" s="190" t="s">
        <v>57</v>
      </c>
      <c r="G113" s="190" t="s">
        <v>131</v>
      </c>
      <c r="H113" s="190" t="s">
        <v>132</v>
      </c>
      <c r="I113" s="190" t="s">
        <v>133</v>
      </c>
      <c r="J113" s="190" t="s">
        <v>119</v>
      </c>
      <c r="K113" s="191" t="s">
        <v>134</v>
      </c>
      <c r="L113" s="192"/>
      <c r="M113" s="94" t="s">
        <v>19</v>
      </c>
      <c r="N113" s="95" t="s">
        <v>45</v>
      </c>
      <c r="O113" s="95" t="s">
        <v>135</v>
      </c>
      <c r="P113" s="95" t="s">
        <v>136</v>
      </c>
      <c r="Q113" s="95" t="s">
        <v>137</v>
      </c>
      <c r="R113" s="95" t="s">
        <v>138</v>
      </c>
      <c r="S113" s="95" t="s">
        <v>139</v>
      </c>
      <c r="T113" s="96" t="s">
        <v>140</v>
      </c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="2" customFormat="1" ht="22.8" customHeight="1">
      <c r="A114" s="40"/>
      <c r="B114" s="41"/>
      <c r="C114" s="101" t="s">
        <v>141</v>
      </c>
      <c r="D114" s="42"/>
      <c r="E114" s="42"/>
      <c r="F114" s="42"/>
      <c r="G114" s="42"/>
      <c r="H114" s="42"/>
      <c r="I114" s="42"/>
      <c r="J114" s="193">
        <f>BK114</f>
        <v>0</v>
      </c>
      <c r="K114" s="42"/>
      <c r="L114" s="46"/>
      <c r="M114" s="97"/>
      <c r="N114" s="194"/>
      <c r="O114" s="98"/>
      <c r="P114" s="195">
        <f>P115+P803+P1732+P1757</f>
        <v>0</v>
      </c>
      <c r="Q114" s="98"/>
      <c r="R114" s="195">
        <f>R115+R803+R1732+R1757</f>
        <v>680.93993501000023</v>
      </c>
      <c r="S114" s="98"/>
      <c r="T114" s="196">
        <f>T115+T803+T1732+T1757</f>
        <v>214.84715312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74</v>
      </c>
      <c r="AU114" s="19" t="s">
        <v>120</v>
      </c>
      <c r="BK114" s="197">
        <f>BK115+BK803+BK1732+BK1757</f>
        <v>0</v>
      </c>
    </row>
    <row r="115" s="12" customFormat="1" ht="25.92" customHeight="1">
      <c r="A115" s="12"/>
      <c r="B115" s="198"/>
      <c r="C115" s="199"/>
      <c r="D115" s="200" t="s">
        <v>74</v>
      </c>
      <c r="E115" s="201" t="s">
        <v>316</v>
      </c>
      <c r="F115" s="201" t="s">
        <v>317</v>
      </c>
      <c r="G115" s="199"/>
      <c r="H115" s="199"/>
      <c r="I115" s="202"/>
      <c r="J115" s="203">
        <f>BK115</f>
        <v>0</v>
      </c>
      <c r="K115" s="199"/>
      <c r="L115" s="204"/>
      <c r="M115" s="205"/>
      <c r="N115" s="206"/>
      <c r="O115" s="206"/>
      <c r="P115" s="207">
        <f>P116+P249+P261+P282+P288+P301+P533+P562+P744+P799</f>
        <v>0</v>
      </c>
      <c r="Q115" s="206"/>
      <c r="R115" s="207">
        <f>R116+R249+R261+R282+R288+R301+R533+R562+R744+R799</f>
        <v>61.252581820000003</v>
      </c>
      <c r="S115" s="206"/>
      <c r="T115" s="208">
        <f>T116+T249+T261+T282+T288+T301+T533+T562+T744+T799</f>
        <v>209.084397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9" t="s">
        <v>83</v>
      </c>
      <c r="AT115" s="210" t="s">
        <v>74</v>
      </c>
      <c r="AU115" s="210" t="s">
        <v>75</v>
      </c>
      <c r="AY115" s="209" t="s">
        <v>144</v>
      </c>
      <c r="BK115" s="211">
        <f>BK116+BK249+BK261+BK282+BK288+BK301+BK533+BK562+BK744+BK799</f>
        <v>0</v>
      </c>
    </row>
    <row r="116" s="12" customFormat="1" ht="22.8" customHeight="1">
      <c r="A116" s="12"/>
      <c r="B116" s="198"/>
      <c r="C116" s="199"/>
      <c r="D116" s="200" t="s">
        <v>74</v>
      </c>
      <c r="E116" s="212" t="s">
        <v>83</v>
      </c>
      <c r="F116" s="212" t="s">
        <v>318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SUM(P117:P248)</f>
        <v>0</v>
      </c>
      <c r="Q116" s="206"/>
      <c r="R116" s="207">
        <f>SUM(R117:R248)</f>
        <v>0.88966299999999998</v>
      </c>
      <c r="S116" s="206"/>
      <c r="T116" s="208">
        <f>SUM(T117:T248)</f>
        <v>97.148070000000004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83</v>
      </c>
      <c r="AT116" s="210" t="s">
        <v>74</v>
      </c>
      <c r="AU116" s="210" t="s">
        <v>83</v>
      </c>
      <c r="AY116" s="209" t="s">
        <v>144</v>
      </c>
      <c r="BK116" s="211">
        <f>SUM(BK117:BK248)</f>
        <v>0</v>
      </c>
    </row>
    <row r="117" s="2" customFormat="1" ht="14.4" customHeight="1">
      <c r="A117" s="40"/>
      <c r="B117" s="41"/>
      <c r="C117" s="214" t="s">
        <v>83</v>
      </c>
      <c r="D117" s="214" t="s">
        <v>147</v>
      </c>
      <c r="E117" s="215" t="s">
        <v>319</v>
      </c>
      <c r="F117" s="216" t="s">
        <v>320</v>
      </c>
      <c r="G117" s="217" t="s">
        <v>187</v>
      </c>
      <c r="H117" s="218">
        <v>325.14600000000002</v>
      </c>
      <c r="I117" s="219"/>
      <c r="J117" s="220">
        <f>ROUND(I117*H117,2)</f>
        <v>0</v>
      </c>
      <c r="K117" s="216" t="s">
        <v>151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0.29499999999999998</v>
      </c>
      <c r="T117" s="224">
        <f>S117*H117</f>
        <v>95.91807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176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176</v>
      </c>
      <c r="BM117" s="225" t="s">
        <v>321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322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2" customFormat="1">
      <c r="A119" s="40"/>
      <c r="B119" s="41"/>
      <c r="C119" s="42"/>
      <c r="D119" s="232" t="s">
        <v>155</v>
      </c>
      <c r="E119" s="42"/>
      <c r="F119" s="233" t="s">
        <v>323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155</v>
      </c>
      <c r="AU119" s="19" t="s">
        <v>85</v>
      </c>
    </row>
    <row r="120" s="13" customFormat="1">
      <c r="A120" s="13"/>
      <c r="B120" s="235"/>
      <c r="C120" s="236"/>
      <c r="D120" s="227" t="s">
        <v>173</v>
      </c>
      <c r="E120" s="237" t="s">
        <v>19</v>
      </c>
      <c r="F120" s="238" t="s">
        <v>324</v>
      </c>
      <c r="G120" s="236"/>
      <c r="H120" s="239">
        <v>107.301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173</v>
      </c>
      <c r="AU120" s="245" t="s">
        <v>85</v>
      </c>
      <c r="AV120" s="13" t="s">
        <v>85</v>
      </c>
      <c r="AW120" s="13" t="s">
        <v>37</v>
      </c>
      <c r="AX120" s="13" t="s">
        <v>75</v>
      </c>
      <c r="AY120" s="245" t="s">
        <v>144</v>
      </c>
    </row>
    <row r="121" s="13" customFormat="1">
      <c r="A121" s="13"/>
      <c r="B121" s="235"/>
      <c r="C121" s="236"/>
      <c r="D121" s="227" t="s">
        <v>173</v>
      </c>
      <c r="E121" s="237" t="s">
        <v>19</v>
      </c>
      <c r="F121" s="238" t="s">
        <v>325</v>
      </c>
      <c r="G121" s="236"/>
      <c r="H121" s="239">
        <v>217.845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173</v>
      </c>
      <c r="AU121" s="245" t="s">
        <v>85</v>
      </c>
      <c r="AV121" s="13" t="s">
        <v>85</v>
      </c>
      <c r="AW121" s="13" t="s">
        <v>37</v>
      </c>
      <c r="AX121" s="13" t="s">
        <v>75</v>
      </c>
      <c r="AY121" s="245" t="s">
        <v>144</v>
      </c>
    </row>
    <row r="122" s="14" customFormat="1">
      <c r="A122" s="14"/>
      <c r="B122" s="246"/>
      <c r="C122" s="247"/>
      <c r="D122" s="227" t="s">
        <v>173</v>
      </c>
      <c r="E122" s="248" t="s">
        <v>19</v>
      </c>
      <c r="F122" s="249" t="s">
        <v>175</v>
      </c>
      <c r="G122" s="247"/>
      <c r="H122" s="250">
        <v>325.14600000000002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173</v>
      </c>
      <c r="AU122" s="256" t="s">
        <v>85</v>
      </c>
      <c r="AV122" s="14" t="s">
        <v>176</v>
      </c>
      <c r="AW122" s="14" t="s">
        <v>37</v>
      </c>
      <c r="AX122" s="14" t="s">
        <v>83</v>
      </c>
      <c r="AY122" s="256" t="s">
        <v>144</v>
      </c>
    </row>
    <row r="123" s="2" customFormat="1" ht="14.4" customHeight="1">
      <c r="A123" s="40"/>
      <c r="B123" s="41"/>
      <c r="C123" s="214" t="s">
        <v>85</v>
      </c>
      <c r="D123" s="214" t="s">
        <v>147</v>
      </c>
      <c r="E123" s="215" t="s">
        <v>326</v>
      </c>
      <c r="F123" s="216" t="s">
        <v>327</v>
      </c>
      <c r="G123" s="217" t="s">
        <v>328</v>
      </c>
      <c r="H123" s="218">
        <v>6</v>
      </c>
      <c r="I123" s="219"/>
      <c r="J123" s="220">
        <f>ROUND(I123*H123,2)</f>
        <v>0</v>
      </c>
      <c r="K123" s="216" t="s">
        <v>151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0.20499999999999999</v>
      </c>
      <c r="T123" s="224">
        <f>S123*H123</f>
        <v>1.23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176</v>
      </c>
      <c r="AT123" s="225" t="s">
        <v>147</v>
      </c>
      <c r="AU123" s="225" t="s">
        <v>85</v>
      </c>
      <c r="AY123" s="19" t="s">
        <v>144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176</v>
      </c>
      <c r="BM123" s="225" t="s">
        <v>329</v>
      </c>
    </row>
    <row r="124" s="2" customFormat="1">
      <c r="A124" s="40"/>
      <c r="B124" s="41"/>
      <c r="C124" s="42"/>
      <c r="D124" s="227" t="s">
        <v>154</v>
      </c>
      <c r="E124" s="42"/>
      <c r="F124" s="228" t="s">
        <v>330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154</v>
      </c>
      <c r="AU124" s="19" t="s">
        <v>85</v>
      </c>
    </row>
    <row r="125" s="2" customFormat="1">
      <c r="A125" s="40"/>
      <c r="B125" s="41"/>
      <c r="C125" s="42"/>
      <c r="D125" s="232" t="s">
        <v>155</v>
      </c>
      <c r="E125" s="42"/>
      <c r="F125" s="233" t="s">
        <v>331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155</v>
      </c>
      <c r="AU125" s="19" t="s">
        <v>85</v>
      </c>
    </row>
    <row r="126" s="13" customFormat="1">
      <c r="A126" s="13"/>
      <c r="B126" s="235"/>
      <c r="C126" s="236"/>
      <c r="D126" s="227" t="s">
        <v>173</v>
      </c>
      <c r="E126" s="237" t="s">
        <v>19</v>
      </c>
      <c r="F126" s="238" t="s">
        <v>198</v>
      </c>
      <c r="G126" s="236"/>
      <c r="H126" s="239">
        <v>6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173</v>
      </c>
      <c r="AU126" s="245" t="s">
        <v>85</v>
      </c>
      <c r="AV126" s="13" t="s">
        <v>85</v>
      </c>
      <c r="AW126" s="13" t="s">
        <v>37</v>
      </c>
      <c r="AX126" s="13" t="s">
        <v>75</v>
      </c>
      <c r="AY126" s="245" t="s">
        <v>144</v>
      </c>
    </row>
    <row r="127" s="14" customFormat="1">
      <c r="A127" s="14"/>
      <c r="B127" s="246"/>
      <c r="C127" s="247"/>
      <c r="D127" s="227" t="s">
        <v>173</v>
      </c>
      <c r="E127" s="248" t="s">
        <v>19</v>
      </c>
      <c r="F127" s="249" t="s">
        <v>175</v>
      </c>
      <c r="G127" s="247"/>
      <c r="H127" s="250">
        <v>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173</v>
      </c>
      <c r="AU127" s="256" t="s">
        <v>85</v>
      </c>
      <c r="AV127" s="14" t="s">
        <v>176</v>
      </c>
      <c r="AW127" s="14" t="s">
        <v>37</v>
      </c>
      <c r="AX127" s="14" t="s">
        <v>83</v>
      </c>
      <c r="AY127" s="256" t="s">
        <v>144</v>
      </c>
    </row>
    <row r="128" s="2" customFormat="1" ht="14.4" customHeight="1">
      <c r="A128" s="40"/>
      <c r="B128" s="41"/>
      <c r="C128" s="214" t="s">
        <v>166</v>
      </c>
      <c r="D128" s="214" t="s">
        <v>147</v>
      </c>
      <c r="E128" s="215" t="s">
        <v>332</v>
      </c>
      <c r="F128" s="216" t="s">
        <v>333</v>
      </c>
      <c r="G128" s="217" t="s">
        <v>328</v>
      </c>
      <c r="H128" s="218">
        <v>6</v>
      </c>
      <c r="I128" s="219"/>
      <c r="J128" s="220">
        <f>ROUND(I128*H128,2)</f>
        <v>0</v>
      </c>
      <c r="K128" s="216" t="s">
        <v>151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0.0086800000000000002</v>
      </c>
      <c r="R128" s="223">
        <f>Q128*H128</f>
        <v>0.052080000000000001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176</v>
      </c>
      <c r="AT128" s="225" t="s">
        <v>147</v>
      </c>
      <c r="AU128" s="225" t="s">
        <v>85</v>
      </c>
      <c r="AY128" s="19" t="s">
        <v>144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176</v>
      </c>
      <c r="BM128" s="225" t="s">
        <v>334</v>
      </c>
    </row>
    <row r="129" s="2" customFormat="1">
      <c r="A129" s="40"/>
      <c r="B129" s="41"/>
      <c r="C129" s="42"/>
      <c r="D129" s="227" t="s">
        <v>154</v>
      </c>
      <c r="E129" s="42"/>
      <c r="F129" s="228" t="s">
        <v>335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154</v>
      </c>
      <c r="AU129" s="19" t="s">
        <v>85</v>
      </c>
    </row>
    <row r="130" s="2" customFormat="1">
      <c r="A130" s="40"/>
      <c r="B130" s="41"/>
      <c r="C130" s="42"/>
      <c r="D130" s="232" t="s">
        <v>155</v>
      </c>
      <c r="E130" s="42"/>
      <c r="F130" s="233" t="s">
        <v>336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155</v>
      </c>
      <c r="AU130" s="19" t="s">
        <v>85</v>
      </c>
    </row>
    <row r="131" s="13" customFormat="1">
      <c r="A131" s="13"/>
      <c r="B131" s="235"/>
      <c r="C131" s="236"/>
      <c r="D131" s="227" t="s">
        <v>173</v>
      </c>
      <c r="E131" s="237" t="s">
        <v>19</v>
      </c>
      <c r="F131" s="238" t="s">
        <v>337</v>
      </c>
      <c r="G131" s="236"/>
      <c r="H131" s="239">
        <v>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173</v>
      </c>
      <c r="AU131" s="245" t="s">
        <v>85</v>
      </c>
      <c r="AV131" s="13" t="s">
        <v>85</v>
      </c>
      <c r="AW131" s="13" t="s">
        <v>37</v>
      </c>
      <c r="AX131" s="13" t="s">
        <v>75</v>
      </c>
      <c r="AY131" s="245" t="s">
        <v>144</v>
      </c>
    </row>
    <row r="132" s="14" customFormat="1">
      <c r="A132" s="14"/>
      <c r="B132" s="246"/>
      <c r="C132" s="247"/>
      <c r="D132" s="227" t="s">
        <v>173</v>
      </c>
      <c r="E132" s="248" t="s">
        <v>19</v>
      </c>
      <c r="F132" s="249" t="s">
        <v>175</v>
      </c>
      <c r="G132" s="247"/>
      <c r="H132" s="250">
        <v>6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173</v>
      </c>
      <c r="AU132" s="256" t="s">
        <v>85</v>
      </c>
      <c r="AV132" s="14" t="s">
        <v>176</v>
      </c>
      <c r="AW132" s="14" t="s">
        <v>37</v>
      </c>
      <c r="AX132" s="14" t="s">
        <v>83</v>
      </c>
      <c r="AY132" s="256" t="s">
        <v>144</v>
      </c>
    </row>
    <row r="133" s="2" customFormat="1" ht="14.4" customHeight="1">
      <c r="A133" s="40"/>
      <c r="B133" s="41"/>
      <c r="C133" s="214" t="s">
        <v>176</v>
      </c>
      <c r="D133" s="214" t="s">
        <v>147</v>
      </c>
      <c r="E133" s="215" t="s">
        <v>338</v>
      </c>
      <c r="F133" s="216" t="s">
        <v>339</v>
      </c>
      <c r="G133" s="217" t="s">
        <v>328</v>
      </c>
      <c r="H133" s="218">
        <v>12</v>
      </c>
      <c r="I133" s="219"/>
      <c r="J133" s="220">
        <f>ROUND(I133*H133,2)</f>
        <v>0</v>
      </c>
      <c r="K133" s="216" t="s">
        <v>151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0.06053</v>
      </c>
      <c r="R133" s="223">
        <f>Q133*H133</f>
        <v>0.72636000000000001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176</v>
      </c>
      <c r="AT133" s="225" t="s">
        <v>147</v>
      </c>
      <c r="AU133" s="225" t="s">
        <v>85</v>
      </c>
      <c r="AY133" s="19" t="s">
        <v>144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176</v>
      </c>
      <c r="BM133" s="225" t="s">
        <v>340</v>
      </c>
    </row>
    <row r="134" s="2" customFormat="1">
      <c r="A134" s="40"/>
      <c r="B134" s="41"/>
      <c r="C134" s="42"/>
      <c r="D134" s="227" t="s">
        <v>154</v>
      </c>
      <c r="E134" s="42"/>
      <c r="F134" s="228" t="s">
        <v>341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154</v>
      </c>
      <c r="AU134" s="19" t="s">
        <v>85</v>
      </c>
    </row>
    <row r="135" s="2" customFormat="1">
      <c r="A135" s="40"/>
      <c r="B135" s="41"/>
      <c r="C135" s="42"/>
      <c r="D135" s="232" t="s">
        <v>155</v>
      </c>
      <c r="E135" s="42"/>
      <c r="F135" s="233" t="s">
        <v>342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155</v>
      </c>
      <c r="AU135" s="19" t="s">
        <v>85</v>
      </c>
    </row>
    <row r="136" s="13" customFormat="1">
      <c r="A136" s="13"/>
      <c r="B136" s="235"/>
      <c r="C136" s="236"/>
      <c r="D136" s="227" t="s">
        <v>173</v>
      </c>
      <c r="E136" s="237" t="s">
        <v>19</v>
      </c>
      <c r="F136" s="238" t="s">
        <v>243</v>
      </c>
      <c r="G136" s="236"/>
      <c r="H136" s="239">
        <v>12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173</v>
      </c>
      <c r="AU136" s="245" t="s">
        <v>85</v>
      </c>
      <c r="AV136" s="13" t="s">
        <v>85</v>
      </c>
      <c r="AW136" s="13" t="s">
        <v>37</v>
      </c>
      <c r="AX136" s="13" t="s">
        <v>83</v>
      </c>
      <c r="AY136" s="245" t="s">
        <v>144</v>
      </c>
    </row>
    <row r="137" s="2" customFormat="1" ht="14.4" customHeight="1">
      <c r="A137" s="40"/>
      <c r="B137" s="41"/>
      <c r="C137" s="214" t="s">
        <v>143</v>
      </c>
      <c r="D137" s="214" t="s">
        <v>147</v>
      </c>
      <c r="E137" s="215" t="s">
        <v>343</v>
      </c>
      <c r="F137" s="216" t="s">
        <v>344</v>
      </c>
      <c r="G137" s="217" t="s">
        <v>150</v>
      </c>
      <c r="H137" s="218">
        <v>2</v>
      </c>
      <c r="I137" s="219"/>
      <c r="J137" s="220">
        <f>ROUND(I137*H137,2)</f>
        <v>0</v>
      </c>
      <c r="K137" s="216" t="s">
        <v>151</v>
      </c>
      <c r="L137" s="46"/>
      <c r="M137" s="221" t="s">
        <v>19</v>
      </c>
      <c r="N137" s="222" t="s">
        <v>46</v>
      </c>
      <c r="O137" s="86"/>
      <c r="P137" s="223">
        <f>O137*H137</f>
        <v>0</v>
      </c>
      <c r="Q137" s="223">
        <v>0.00064999999999999997</v>
      </c>
      <c r="R137" s="223">
        <f>Q137*H137</f>
        <v>0.0012999999999999999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176</v>
      </c>
      <c r="AT137" s="225" t="s">
        <v>147</v>
      </c>
      <c r="AU137" s="225" t="s">
        <v>85</v>
      </c>
      <c r="AY137" s="19" t="s">
        <v>144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176</v>
      </c>
      <c r="BM137" s="225" t="s">
        <v>345</v>
      </c>
    </row>
    <row r="138" s="2" customFormat="1">
      <c r="A138" s="40"/>
      <c r="B138" s="41"/>
      <c r="C138" s="42"/>
      <c r="D138" s="227" t="s">
        <v>154</v>
      </c>
      <c r="E138" s="42"/>
      <c r="F138" s="228" t="s">
        <v>346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154</v>
      </c>
      <c r="AU138" s="19" t="s">
        <v>85</v>
      </c>
    </row>
    <row r="139" s="2" customFormat="1">
      <c r="A139" s="40"/>
      <c r="B139" s="41"/>
      <c r="C139" s="42"/>
      <c r="D139" s="232" t="s">
        <v>155</v>
      </c>
      <c r="E139" s="42"/>
      <c r="F139" s="233" t="s">
        <v>347</v>
      </c>
      <c r="G139" s="42"/>
      <c r="H139" s="42"/>
      <c r="I139" s="229"/>
      <c r="J139" s="42"/>
      <c r="K139" s="42"/>
      <c r="L139" s="46"/>
      <c r="M139" s="230"/>
      <c r="N139" s="231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155</v>
      </c>
      <c r="AU139" s="19" t="s">
        <v>85</v>
      </c>
    </row>
    <row r="140" s="13" customFormat="1">
      <c r="A140" s="13"/>
      <c r="B140" s="235"/>
      <c r="C140" s="236"/>
      <c r="D140" s="227" t="s">
        <v>173</v>
      </c>
      <c r="E140" s="237" t="s">
        <v>19</v>
      </c>
      <c r="F140" s="238" t="s">
        <v>348</v>
      </c>
      <c r="G140" s="236"/>
      <c r="H140" s="239">
        <v>2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173</v>
      </c>
      <c r="AU140" s="245" t="s">
        <v>85</v>
      </c>
      <c r="AV140" s="13" t="s">
        <v>85</v>
      </c>
      <c r="AW140" s="13" t="s">
        <v>37</v>
      </c>
      <c r="AX140" s="13" t="s">
        <v>75</v>
      </c>
      <c r="AY140" s="245" t="s">
        <v>144</v>
      </c>
    </row>
    <row r="141" s="14" customFormat="1">
      <c r="A141" s="14"/>
      <c r="B141" s="246"/>
      <c r="C141" s="247"/>
      <c r="D141" s="227" t="s">
        <v>173</v>
      </c>
      <c r="E141" s="248" t="s">
        <v>19</v>
      </c>
      <c r="F141" s="249" t="s">
        <v>175</v>
      </c>
      <c r="G141" s="247"/>
      <c r="H141" s="250">
        <v>2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173</v>
      </c>
      <c r="AU141" s="256" t="s">
        <v>85</v>
      </c>
      <c r="AV141" s="14" t="s">
        <v>176</v>
      </c>
      <c r="AW141" s="14" t="s">
        <v>37</v>
      </c>
      <c r="AX141" s="14" t="s">
        <v>83</v>
      </c>
      <c r="AY141" s="256" t="s">
        <v>144</v>
      </c>
    </row>
    <row r="142" s="2" customFormat="1" ht="14.4" customHeight="1">
      <c r="A142" s="40"/>
      <c r="B142" s="41"/>
      <c r="C142" s="214" t="s">
        <v>198</v>
      </c>
      <c r="D142" s="214" t="s">
        <v>147</v>
      </c>
      <c r="E142" s="215" t="s">
        <v>349</v>
      </c>
      <c r="F142" s="216" t="s">
        <v>350</v>
      </c>
      <c r="G142" s="217" t="s">
        <v>150</v>
      </c>
      <c r="H142" s="218">
        <v>2</v>
      </c>
      <c r="I142" s="219"/>
      <c r="J142" s="220">
        <f>ROUND(I142*H142,2)</f>
        <v>0</v>
      </c>
      <c r="K142" s="216" t="s">
        <v>151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176</v>
      </c>
      <c r="AT142" s="225" t="s">
        <v>147</v>
      </c>
      <c r="AU142" s="225" t="s">
        <v>85</v>
      </c>
      <c r="AY142" s="19" t="s">
        <v>144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176</v>
      </c>
      <c r="BM142" s="225" t="s">
        <v>351</v>
      </c>
    </row>
    <row r="143" s="2" customFormat="1">
      <c r="A143" s="40"/>
      <c r="B143" s="41"/>
      <c r="C143" s="42"/>
      <c r="D143" s="227" t="s">
        <v>154</v>
      </c>
      <c r="E143" s="42"/>
      <c r="F143" s="228" t="s">
        <v>352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154</v>
      </c>
      <c r="AU143" s="19" t="s">
        <v>85</v>
      </c>
    </row>
    <row r="144" s="2" customFormat="1">
      <c r="A144" s="40"/>
      <c r="B144" s="41"/>
      <c r="C144" s="42"/>
      <c r="D144" s="232" t="s">
        <v>155</v>
      </c>
      <c r="E144" s="42"/>
      <c r="F144" s="233" t="s">
        <v>353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155</v>
      </c>
      <c r="AU144" s="19" t="s">
        <v>85</v>
      </c>
    </row>
    <row r="145" s="13" customFormat="1">
      <c r="A145" s="13"/>
      <c r="B145" s="235"/>
      <c r="C145" s="236"/>
      <c r="D145" s="227" t="s">
        <v>173</v>
      </c>
      <c r="E145" s="237" t="s">
        <v>19</v>
      </c>
      <c r="F145" s="238" t="s">
        <v>348</v>
      </c>
      <c r="G145" s="236"/>
      <c r="H145" s="239">
        <v>2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173</v>
      </c>
      <c r="AU145" s="245" t="s">
        <v>85</v>
      </c>
      <c r="AV145" s="13" t="s">
        <v>85</v>
      </c>
      <c r="AW145" s="13" t="s">
        <v>37</v>
      </c>
      <c r="AX145" s="13" t="s">
        <v>75</v>
      </c>
      <c r="AY145" s="245" t="s">
        <v>144</v>
      </c>
    </row>
    <row r="146" s="14" customFormat="1">
      <c r="A146" s="14"/>
      <c r="B146" s="246"/>
      <c r="C146" s="247"/>
      <c r="D146" s="227" t="s">
        <v>173</v>
      </c>
      <c r="E146" s="248" t="s">
        <v>19</v>
      </c>
      <c r="F146" s="249" t="s">
        <v>175</v>
      </c>
      <c r="G146" s="247"/>
      <c r="H146" s="250">
        <v>2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173</v>
      </c>
      <c r="AU146" s="256" t="s">
        <v>85</v>
      </c>
      <c r="AV146" s="14" t="s">
        <v>176</v>
      </c>
      <c r="AW146" s="14" t="s">
        <v>37</v>
      </c>
      <c r="AX146" s="14" t="s">
        <v>83</v>
      </c>
      <c r="AY146" s="256" t="s">
        <v>144</v>
      </c>
    </row>
    <row r="147" s="2" customFormat="1" ht="14.4" customHeight="1">
      <c r="A147" s="40"/>
      <c r="B147" s="41"/>
      <c r="C147" s="214" t="s">
        <v>210</v>
      </c>
      <c r="D147" s="214" t="s">
        <v>147</v>
      </c>
      <c r="E147" s="215" t="s">
        <v>354</v>
      </c>
      <c r="F147" s="216" t="s">
        <v>355</v>
      </c>
      <c r="G147" s="217" t="s">
        <v>328</v>
      </c>
      <c r="H147" s="218">
        <v>110</v>
      </c>
      <c r="I147" s="219"/>
      <c r="J147" s="220">
        <f>ROUND(I147*H147,2)</f>
        <v>0</v>
      </c>
      <c r="K147" s="216" t="s">
        <v>151</v>
      </c>
      <c r="L147" s="46"/>
      <c r="M147" s="221" t="s">
        <v>19</v>
      </c>
      <c r="N147" s="222" t="s">
        <v>46</v>
      </c>
      <c r="O147" s="86"/>
      <c r="P147" s="223">
        <f>O147*H147</f>
        <v>0</v>
      </c>
      <c r="Q147" s="223">
        <v>0.00014999999999999999</v>
      </c>
      <c r="R147" s="223">
        <f>Q147*H147</f>
        <v>0.016499999999999997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176</v>
      </c>
      <c r="AT147" s="225" t="s">
        <v>147</v>
      </c>
      <c r="AU147" s="225" t="s">
        <v>85</v>
      </c>
      <c r="AY147" s="19" t="s">
        <v>144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83</v>
      </c>
      <c r="BK147" s="226">
        <f>ROUND(I147*H147,2)</f>
        <v>0</v>
      </c>
      <c r="BL147" s="19" t="s">
        <v>176</v>
      </c>
      <c r="BM147" s="225" t="s">
        <v>356</v>
      </c>
    </row>
    <row r="148" s="2" customFormat="1">
      <c r="A148" s="40"/>
      <c r="B148" s="41"/>
      <c r="C148" s="42"/>
      <c r="D148" s="227" t="s">
        <v>154</v>
      </c>
      <c r="E148" s="42"/>
      <c r="F148" s="228" t="s">
        <v>357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154</v>
      </c>
      <c r="AU148" s="19" t="s">
        <v>85</v>
      </c>
    </row>
    <row r="149" s="2" customFormat="1">
      <c r="A149" s="40"/>
      <c r="B149" s="41"/>
      <c r="C149" s="42"/>
      <c r="D149" s="232" t="s">
        <v>155</v>
      </c>
      <c r="E149" s="42"/>
      <c r="F149" s="233" t="s">
        <v>358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155</v>
      </c>
      <c r="AU149" s="19" t="s">
        <v>85</v>
      </c>
    </row>
    <row r="150" s="13" customFormat="1">
      <c r="A150" s="13"/>
      <c r="B150" s="235"/>
      <c r="C150" s="236"/>
      <c r="D150" s="227" t="s">
        <v>173</v>
      </c>
      <c r="E150" s="237" t="s">
        <v>19</v>
      </c>
      <c r="F150" s="238" t="s">
        <v>359</v>
      </c>
      <c r="G150" s="236"/>
      <c r="H150" s="239">
        <v>110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173</v>
      </c>
      <c r="AU150" s="245" t="s">
        <v>85</v>
      </c>
      <c r="AV150" s="13" t="s">
        <v>85</v>
      </c>
      <c r="AW150" s="13" t="s">
        <v>37</v>
      </c>
      <c r="AX150" s="13" t="s">
        <v>75</v>
      </c>
      <c r="AY150" s="245" t="s">
        <v>144</v>
      </c>
    </row>
    <row r="151" s="14" customFormat="1">
      <c r="A151" s="14"/>
      <c r="B151" s="246"/>
      <c r="C151" s="247"/>
      <c r="D151" s="227" t="s">
        <v>173</v>
      </c>
      <c r="E151" s="248" t="s">
        <v>19</v>
      </c>
      <c r="F151" s="249" t="s">
        <v>175</v>
      </c>
      <c r="G151" s="247"/>
      <c r="H151" s="250">
        <v>110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173</v>
      </c>
      <c r="AU151" s="256" t="s">
        <v>85</v>
      </c>
      <c r="AV151" s="14" t="s">
        <v>176</v>
      </c>
      <c r="AW151" s="14" t="s">
        <v>37</v>
      </c>
      <c r="AX151" s="14" t="s">
        <v>83</v>
      </c>
      <c r="AY151" s="256" t="s">
        <v>144</v>
      </c>
    </row>
    <row r="152" s="2" customFormat="1" ht="14.4" customHeight="1">
      <c r="A152" s="40"/>
      <c r="B152" s="41"/>
      <c r="C152" s="214" t="s">
        <v>216</v>
      </c>
      <c r="D152" s="214" t="s">
        <v>147</v>
      </c>
      <c r="E152" s="215" t="s">
        <v>360</v>
      </c>
      <c r="F152" s="216" t="s">
        <v>361</v>
      </c>
      <c r="G152" s="217" t="s">
        <v>328</v>
      </c>
      <c r="H152" s="218">
        <v>110</v>
      </c>
      <c r="I152" s="219"/>
      <c r="J152" s="220">
        <f>ROUND(I152*H152,2)</f>
        <v>0</v>
      </c>
      <c r="K152" s="216" t="s">
        <v>151</v>
      </c>
      <c r="L152" s="46"/>
      <c r="M152" s="221" t="s">
        <v>19</v>
      </c>
      <c r="N152" s="222" t="s">
        <v>46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176</v>
      </c>
      <c r="AT152" s="225" t="s">
        <v>147</v>
      </c>
      <c r="AU152" s="225" t="s">
        <v>85</v>
      </c>
      <c r="AY152" s="19" t="s">
        <v>144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83</v>
      </c>
      <c r="BK152" s="226">
        <f>ROUND(I152*H152,2)</f>
        <v>0</v>
      </c>
      <c r="BL152" s="19" t="s">
        <v>176</v>
      </c>
      <c r="BM152" s="225" t="s">
        <v>362</v>
      </c>
    </row>
    <row r="153" s="2" customFormat="1">
      <c r="A153" s="40"/>
      <c r="B153" s="41"/>
      <c r="C153" s="42"/>
      <c r="D153" s="227" t="s">
        <v>154</v>
      </c>
      <c r="E153" s="42"/>
      <c r="F153" s="228" t="s">
        <v>363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154</v>
      </c>
      <c r="AU153" s="19" t="s">
        <v>85</v>
      </c>
    </row>
    <row r="154" s="2" customFormat="1">
      <c r="A154" s="40"/>
      <c r="B154" s="41"/>
      <c r="C154" s="42"/>
      <c r="D154" s="232" t="s">
        <v>155</v>
      </c>
      <c r="E154" s="42"/>
      <c r="F154" s="233" t="s">
        <v>364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155</v>
      </c>
      <c r="AU154" s="19" t="s">
        <v>85</v>
      </c>
    </row>
    <row r="155" s="13" customFormat="1">
      <c r="A155" s="13"/>
      <c r="B155" s="235"/>
      <c r="C155" s="236"/>
      <c r="D155" s="227" t="s">
        <v>173</v>
      </c>
      <c r="E155" s="237" t="s">
        <v>19</v>
      </c>
      <c r="F155" s="238" t="s">
        <v>359</v>
      </c>
      <c r="G155" s="236"/>
      <c r="H155" s="239">
        <v>110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173</v>
      </c>
      <c r="AU155" s="245" t="s">
        <v>85</v>
      </c>
      <c r="AV155" s="13" t="s">
        <v>85</v>
      </c>
      <c r="AW155" s="13" t="s">
        <v>37</v>
      </c>
      <c r="AX155" s="13" t="s">
        <v>75</v>
      </c>
      <c r="AY155" s="245" t="s">
        <v>144</v>
      </c>
    </row>
    <row r="156" s="14" customFormat="1">
      <c r="A156" s="14"/>
      <c r="B156" s="246"/>
      <c r="C156" s="247"/>
      <c r="D156" s="227" t="s">
        <v>173</v>
      </c>
      <c r="E156" s="248" t="s">
        <v>19</v>
      </c>
      <c r="F156" s="249" t="s">
        <v>175</v>
      </c>
      <c r="G156" s="247"/>
      <c r="H156" s="250">
        <v>110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173</v>
      </c>
      <c r="AU156" s="256" t="s">
        <v>85</v>
      </c>
      <c r="AV156" s="14" t="s">
        <v>176</v>
      </c>
      <c r="AW156" s="14" t="s">
        <v>37</v>
      </c>
      <c r="AX156" s="14" t="s">
        <v>83</v>
      </c>
      <c r="AY156" s="256" t="s">
        <v>144</v>
      </c>
    </row>
    <row r="157" s="2" customFormat="1" ht="14.4" customHeight="1">
      <c r="A157" s="40"/>
      <c r="B157" s="41"/>
      <c r="C157" s="214" t="s">
        <v>184</v>
      </c>
      <c r="D157" s="214" t="s">
        <v>147</v>
      </c>
      <c r="E157" s="215" t="s">
        <v>365</v>
      </c>
      <c r="F157" s="216" t="s">
        <v>366</v>
      </c>
      <c r="G157" s="217" t="s">
        <v>187</v>
      </c>
      <c r="H157" s="218">
        <v>75.75</v>
      </c>
      <c r="I157" s="219"/>
      <c r="J157" s="220">
        <f>ROUND(I157*H157,2)</f>
        <v>0</v>
      </c>
      <c r="K157" s="216" t="s">
        <v>151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176</v>
      </c>
      <c r="AT157" s="225" t="s">
        <v>147</v>
      </c>
      <c r="AU157" s="225" t="s">
        <v>85</v>
      </c>
      <c r="AY157" s="19" t="s">
        <v>144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176</v>
      </c>
      <c r="BM157" s="225" t="s">
        <v>367</v>
      </c>
    </row>
    <row r="158" s="2" customFormat="1">
      <c r="A158" s="40"/>
      <c r="B158" s="41"/>
      <c r="C158" s="42"/>
      <c r="D158" s="227" t="s">
        <v>154</v>
      </c>
      <c r="E158" s="42"/>
      <c r="F158" s="228" t="s">
        <v>368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154</v>
      </c>
      <c r="AU158" s="19" t="s">
        <v>85</v>
      </c>
    </row>
    <row r="159" s="2" customFormat="1">
      <c r="A159" s="40"/>
      <c r="B159" s="41"/>
      <c r="C159" s="42"/>
      <c r="D159" s="232" t="s">
        <v>155</v>
      </c>
      <c r="E159" s="42"/>
      <c r="F159" s="233" t="s">
        <v>369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155</v>
      </c>
      <c r="AU159" s="19" t="s">
        <v>85</v>
      </c>
    </row>
    <row r="160" s="15" customFormat="1">
      <c r="A160" s="15"/>
      <c r="B160" s="261"/>
      <c r="C160" s="262"/>
      <c r="D160" s="227" t="s">
        <v>173</v>
      </c>
      <c r="E160" s="263" t="s">
        <v>19</v>
      </c>
      <c r="F160" s="264" t="s">
        <v>370</v>
      </c>
      <c r="G160" s="262"/>
      <c r="H160" s="263" t="s">
        <v>19</v>
      </c>
      <c r="I160" s="265"/>
      <c r="J160" s="262"/>
      <c r="K160" s="262"/>
      <c r="L160" s="266"/>
      <c r="M160" s="267"/>
      <c r="N160" s="268"/>
      <c r="O160" s="268"/>
      <c r="P160" s="268"/>
      <c r="Q160" s="268"/>
      <c r="R160" s="268"/>
      <c r="S160" s="268"/>
      <c r="T160" s="26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0" t="s">
        <v>173</v>
      </c>
      <c r="AU160" s="270" t="s">
        <v>85</v>
      </c>
      <c r="AV160" s="15" t="s">
        <v>83</v>
      </c>
      <c r="AW160" s="15" t="s">
        <v>37</v>
      </c>
      <c r="AX160" s="15" t="s">
        <v>75</v>
      </c>
      <c r="AY160" s="270" t="s">
        <v>144</v>
      </c>
    </row>
    <row r="161" s="13" customFormat="1">
      <c r="A161" s="13"/>
      <c r="B161" s="235"/>
      <c r="C161" s="236"/>
      <c r="D161" s="227" t="s">
        <v>173</v>
      </c>
      <c r="E161" s="237" t="s">
        <v>19</v>
      </c>
      <c r="F161" s="238" t="s">
        <v>371</v>
      </c>
      <c r="G161" s="236"/>
      <c r="H161" s="239">
        <v>75.75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173</v>
      </c>
      <c r="AU161" s="245" t="s">
        <v>85</v>
      </c>
      <c r="AV161" s="13" t="s">
        <v>85</v>
      </c>
      <c r="AW161" s="13" t="s">
        <v>37</v>
      </c>
      <c r="AX161" s="13" t="s">
        <v>75</v>
      </c>
      <c r="AY161" s="245" t="s">
        <v>144</v>
      </c>
    </row>
    <row r="162" s="14" customFormat="1">
      <c r="A162" s="14"/>
      <c r="B162" s="246"/>
      <c r="C162" s="247"/>
      <c r="D162" s="227" t="s">
        <v>173</v>
      </c>
      <c r="E162" s="248" t="s">
        <v>19</v>
      </c>
      <c r="F162" s="249" t="s">
        <v>175</v>
      </c>
      <c r="G162" s="247"/>
      <c r="H162" s="250">
        <v>75.75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173</v>
      </c>
      <c r="AU162" s="256" t="s">
        <v>85</v>
      </c>
      <c r="AV162" s="14" t="s">
        <v>176</v>
      </c>
      <c r="AW162" s="14" t="s">
        <v>37</v>
      </c>
      <c r="AX162" s="14" t="s">
        <v>83</v>
      </c>
      <c r="AY162" s="256" t="s">
        <v>144</v>
      </c>
    </row>
    <row r="163" s="2" customFormat="1" ht="14.4" customHeight="1">
      <c r="A163" s="40"/>
      <c r="B163" s="41"/>
      <c r="C163" s="214" t="s">
        <v>233</v>
      </c>
      <c r="D163" s="214" t="s">
        <v>147</v>
      </c>
      <c r="E163" s="215" t="s">
        <v>372</v>
      </c>
      <c r="F163" s="216" t="s">
        <v>373</v>
      </c>
      <c r="G163" s="217" t="s">
        <v>374</v>
      </c>
      <c r="H163" s="218">
        <v>23.341999999999999</v>
      </c>
      <c r="I163" s="219"/>
      <c r="J163" s="220">
        <f>ROUND(I163*H163,2)</f>
        <v>0</v>
      </c>
      <c r="K163" s="216" t="s">
        <v>151</v>
      </c>
      <c r="L163" s="46"/>
      <c r="M163" s="221" t="s">
        <v>19</v>
      </c>
      <c r="N163" s="222" t="s">
        <v>46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176</v>
      </c>
      <c r="AT163" s="225" t="s">
        <v>147</v>
      </c>
      <c r="AU163" s="225" t="s">
        <v>85</v>
      </c>
      <c r="AY163" s="19" t="s">
        <v>144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83</v>
      </c>
      <c r="BK163" s="226">
        <f>ROUND(I163*H163,2)</f>
        <v>0</v>
      </c>
      <c r="BL163" s="19" t="s">
        <v>176</v>
      </c>
      <c r="BM163" s="225" t="s">
        <v>375</v>
      </c>
    </row>
    <row r="164" s="2" customFormat="1">
      <c r="A164" s="40"/>
      <c r="B164" s="41"/>
      <c r="C164" s="42"/>
      <c r="D164" s="227" t="s">
        <v>154</v>
      </c>
      <c r="E164" s="42"/>
      <c r="F164" s="228" t="s">
        <v>376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154</v>
      </c>
      <c r="AU164" s="19" t="s">
        <v>85</v>
      </c>
    </row>
    <row r="165" s="2" customFormat="1">
      <c r="A165" s="40"/>
      <c r="B165" s="41"/>
      <c r="C165" s="42"/>
      <c r="D165" s="232" t="s">
        <v>155</v>
      </c>
      <c r="E165" s="42"/>
      <c r="F165" s="233" t="s">
        <v>377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155</v>
      </c>
      <c r="AU165" s="19" t="s">
        <v>85</v>
      </c>
    </row>
    <row r="166" s="15" customFormat="1">
      <c r="A166" s="15"/>
      <c r="B166" s="261"/>
      <c r="C166" s="262"/>
      <c r="D166" s="227" t="s">
        <v>173</v>
      </c>
      <c r="E166" s="263" t="s">
        <v>19</v>
      </c>
      <c r="F166" s="264" t="s">
        <v>378</v>
      </c>
      <c r="G166" s="262"/>
      <c r="H166" s="263" t="s">
        <v>19</v>
      </c>
      <c r="I166" s="265"/>
      <c r="J166" s="262"/>
      <c r="K166" s="262"/>
      <c r="L166" s="266"/>
      <c r="M166" s="267"/>
      <c r="N166" s="268"/>
      <c r="O166" s="268"/>
      <c r="P166" s="268"/>
      <c r="Q166" s="268"/>
      <c r="R166" s="268"/>
      <c r="S166" s="268"/>
      <c r="T166" s="26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173</v>
      </c>
      <c r="AU166" s="270" t="s">
        <v>85</v>
      </c>
      <c r="AV166" s="15" t="s">
        <v>83</v>
      </c>
      <c r="AW166" s="15" t="s">
        <v>37</v>
      </c>
      <c r="AX166" s="15" t="s">
        <v>75</v>
      </c>
      <c r="AY166" s="270" t="s">
        <v>144</v>
      </c>
    </row>
    <row r="167" s="13" customFormat="1">
      <c r="A167" s="13"/>
      <c r="B167" s="235"/>
      <c r="C167" s="236"/>
      <c r="D167" s="227" t="s">
        <v>173</v>
      </c>
      <c r="E167" s="237" t="s">
        <v>19</v>
      </c>
      <c r="F167" s="238" t="s">
        <v>379</v>
      </c>
      <c r="G167" s="236"/>
      <c r="H167" s="239">
        <v>14.029999999999999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173</v>
      </c>
      <c r="AU167" s="245" t="s">
        <v>85</v>
      </c>
      <c r="AV167" s="13" t="s">
        <v>85</v>
      </c>
      <c r="AW167" s="13" t="s">
        <v>37</v>
      </c>
      <c r="AX167" s="13" t="s">
        <v>75</v>
      </c>
      <c r="AY167" s="245" t="s">
        <v>144</v>
      </c>
    </row>
    <row r="168" s="15" customFormat="1">
      <c r="A168" s="15"/>
      <c r="B168" s="261"/>
      <c r="C168" s="262"/>
      <c r="D168" s="227" t="s">
        <v>173</v>
      </c>
      <c r="E168" s="263" t="s">
        <v>19</v>
      </c>
      <c r="F168" s="264" t="s">
        <v>380</v>
      </c>
      <c r="G168" s="262"/>
      <c r="H168" s="263" t="s">
        <v>19</v>
      </c>
      <c r="I168" s="265"/>
      <c r="J168" s="262"/>
      <c r="K168" s="262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173</v>
      </c>
      <c r="AU168" s="270" t="s">
        <v>85</v>
      </c>
      <c r="AV168" s="15" t="s">
        <v>83</v>
      </c>
      <c r="AW168" s="15" t="s">
        <v>37</v>
      </c>
      <c r="AX168" s="15" t="s">
        <v>75</v>
      </c>
      <c r="AY168" s="270" t="s">
        <v>144</v>
      </c>
    </row>
    <row r="169" s="13" customFormat="1">
      <c r="A169" s="13"/>
      <c r="B169" s="235"/>
      <c r="C169" s="236"/>
      <c r="D169" s="227" t="s">
        <v>173</v>
      </c>
      <c r="E169" s="237" t="s">
        <v>19</v>
      </c>
      <c r="F169" s="238" t="s">
        <v>381</v>
      </c>
      <c r="G169" s="236"/>
      <c r="H169" s="239">
        <v>9.3119999999999994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173</v>
      </c>
      <c r="AU169" s="245" t="s">
        <v>85</v>
      </c>
      <c r="AV169" s="13" t="s">
        <v>85</v>
      </c>
      <c r="AW169" s="13" t="s">
        <v>37</v>
      </c>
      <c r="AX169" s="13" t="s">
        <v>75</v>
      </c>
      <c r="AY169" s="245" t="s">
        <v>144</v>
      </c>
    </row>
    <row r="170" s="14" customFormat="1">
      <c r="A170" s="14"/>
      <c r="B170" s="246"/>
      <c r="C170" s="247"/>
      <c r="D170" s="227" t="s">
        <v>173</v>
      </c>
      <c r="E170" s="248" t="s">
        <v>19</v>
      </c>
      <c r="F170" s="249" t="s">
        <v>175</v>
      </c>
      <c r="G170" s="247"/>
      <c r="H170" s="250">
        <v>23.341999999999999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173</v>
      </c>
      <c r="AU170" s="256" t="s">
        <v>85</v>
      </c>
      <c r="AV170" s="14" t="s">
        <v>176</v>
      </c>
      <c r="AW170" s="14" t="s">
        <v>37</v>
      </c>
      <c r="AX170" s="14" t="s">
        <v>83</v>
      </c>
      <c r="AY170" s="256" t="s">
        <v>144</v>
      </c>
    </row>
    <row r="171" s="2" customFormat="1" ht="14.4" customHeight="1">
      <c r="A171" s="40"/>
      <c r="B171" s="41"/>
      <c r="C171" s="214" t="s">
        <v>238</v>
      </c>
      <c r="D171" s="214" t="s">
        <v>147</v>
      </c>
      <c r="E171" s="215" t="s">
        <v>382</v>
      </c>
      <c r="F171" s="216" t="s">
        <v>383</v>
      </c>
      <c r="G171" s="217" t="s">
        <v>374</v>
      </c>
      <c r="H171" s="218">
        <v>116.712</v>
      </c>
      <c r="I171" s="219"/>
      <c r="J171" s="220">
        <f>ROUND(I171*H171,2)</f>
        <v>0</v>
      </c>
      <c r="K171" s="216" t="s">
        <v>151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176</v>
      </c>
      <c r="AT171" s="225" t="s">
        <v>147</v>
      </c>
      <c r="AU171" s="225" t="s">
        <v>85</v>
      </c>
      <c r="AY171" s="19" t="s">
        <v>144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176</v>
      </c>
      <c r="BM171" s="225" t="s">
        <v>384</v>
      </c>
    </row>
    <row r="172" s="2" customFormat="1">
      <c r="A172" s="40"/>
      <c r="B172" s="41"/>
      <c r="C172" s="42"/>
      <c r="D172" s="227" t="s">
        <v>154</v>
      </c>
      <c r="E172" s="42"/>
      <c r="F172" s="228" t="s">
        <v>385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154</v>
      </c>
      <c r="AU172" s="19" t="s">
        <v>85</v>
      </c>
    </row>
    <row r="173" s="2" customFormat="1">
      <c r="A173" s="40"/>
      <c r="B173" s="41"/>
      <c r="C173" s="42"/>
      <c r="D173" s="232" t="s">
        <v>155</v>
      </c>
      <c r="E173" s="42"/>
      <c r="F173" s="233" t="s">
        <v>386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155</v>
      </c>
      <c r="AU173" s="19" t="s">
        <v>85</v>
      </c>
    </row>
    <row r="174" s="15" customFormat="1">
      <c r="A174" s="15"/>
      <c r="B174" s="261"/>
      <c r="C174" s="262"/>
      <c r="D174" s="227" t="s">
        <v>173</v>
      </c>
      <c r="E174" s="263" t="s">
        <v>19</v>
      </c>
      <c r="F174" s="264" t="s">
        <v>387</v>
      </c>
      <c r="G174" s="262"/>
      <c r="H174" s="263" t="s">
        <v>19</v>
      </c>
      <c r="I174" s="265"/>
      <c r="J174" s="262"/>
      <c r="K174" s="262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173</v>
      </c>
      <c r="AU174" s="270" t="s">
        <v>85</v>
      </c>
      <c r="AV174" s="15" t="s">
        <v>83</v>
      </c>
      <c r="AW174" s="15" t="s">
        <v>37</v>
      </c>
      <c r="AX174" s="15" t="s">
        <v>75</v>
      </c>
      <c r="AY174" s="270" t="s">
        <v>144</v>
      </c>
    </row>
    <row r="175" s="13" customFormat="1">
      <c r="A175" s="13"/>
      <c r="B175" s="235"/>
      <c r="C175" s="236"/>
      <c r="D175" s="227" t="s">
        <v>173</v>
      </c>
      <c r="E175" s="237" t="s">
        <v>19</v>
      </c>
      <c r="F175" s="238" t="s">
        <v>388</v>
      </c>
      <c r="G175" s="236"/>
      <c r="H175" s="239">
        <v>70.152000000000001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173</v>
      </c>
      <c r="AU175" s="245" t="s">
        <v>85</v>
      </c>
      <c r="AV175" s="13" t="s">
        <v>85</v>
      </c>
      <c r="AW175" s="13" t="s">
        <v>37</v>
      </c>
      <c r="AX175" s="13" t="s">
        <v>75</v>
      </c>
      <c r="AY175" s="245" t="s">
        <v>144</v>
      </c>
    </row>
    <row r="176" s="15" customFormat="1">
      <c r="A176" s="15"/>
      <c r="B176" s="261"/>
      <c r="C176" s="262"/>
      <c r="D176" s="227" t="s">
        <v>173</v>
      </c>
      <c r="E176" s="263" t="s">
        <v>19</v>
      </c>
      <c r="F176" s="264" t="s">
        <v>389</v>
      </c>
      <c r="G176" s="262"/>
      <c r="H176" s="263" t="s">
        <v>19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173</v>
      </c>
      <c r="AU176" s="270" t="s">
        <v>85</v>
      </c>
      <c r="AV176" s="15" t="s">
        <v>83</v>
      </c>
      <c r="AW176" s="15" t="s">
        <v>37</v>
      </c>
      <c r="AX176" s="15" t="s">
        <v>75</v>
      </c>
      <c r="AY176" s="270" t="s">
        <v>144</v>
      </c>
    </row>
    <row r="177" s="13" customFormat="1">
      <c r="A177" s="13"/>
      <c r="B177" s="235"/>
      <c r="C177" s="236"/>
      <c r="D177" s="227" t="s">
        <v>173</v>
      </c>
      <c r="E177" s="237" t="s">
        <v>19</v>
      </c>
      <c r="F177" s="238" t="s">
        <v>390</v>
      </c>
      <c r="G177" s="236"/>
      <c r="H177" s="239">
        <v>46.560000000000002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173</v>
      </c>
      <c r="AU177" s="245" t="s">
        <v>85</v>
      </c>
      <c r="AV177" s="13" t="s">
        <v>85</v>
      </c>
      <c r="AW177" s="13" t="s">
        <v>37</v>
      </c>
      <c r="AX177" s="13" t="s">
        <v>75</v>
      </c>
      <c r="AY177" s="245" t="s">
        <v>144</v>
      </c>
    </row>
    <row r="178" s="14" customFormat="1">
      <c r="A178" s="14"/>
      <c r="B178" s="246"/>
      <c r="C178" s="247"/>
      <c r="D178" s="227" t="s">
        <v>173</v>
      </c>
      <c r="E178" s="248" t="s">
        <v>19</v>
      </c>
      <c r="F178" s="249" t="s">
        <v>175</v>
      </c>
      <c r="G178" s="247"/>
      <c r="H178" s="250">
        <v>116.712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173</v>
      </c>
      <c r="AU178" s="256" t="s">
        <v>85</v>
      </c>
      <c r="AV178" s="14" t="s">
        <v>176</v>
      </c>
      <c r="AW178" s="14" t="s">
        <v>37</v>
      </c>
      <c r="AX178" s="14" t="s">
        <v>83</v>
      </c>
      <c r="AY178" s="256" t="s">
        <v>144</v>
      </c>
    </row>
    <row r="179" s="2" customFormat="1" ht="14.4" customHeight="1">
      <c r="A179" s="40"/>
      <c r="B179" s="41"/>
      <c r="C179" s="214" t="s">
        <v>243</v>
      </c>
      <c r="D179" s="214" t="s">
        <v>147</v>
      </c>
      <c r="E179" s="215" t="s">
        <v>391</v>
      </c>
      <c r="F179" s="216" t="s">
        <v>392</v>
      </c>
      <c r="G179" s="217" t="s">
        <v>187</v>
      </c>
      <c r="H179" s="218">
        <v>62.700000000000003</v>
      </c>
      <c r="I179" s="219"/>
      <c r="J179" s="220">
        <f>ROUND(I179*H179,2)</f>
        <v>0</v>
      </c>
      <c r="K179" s="216" t="s">
        <v>151</v>
      </c>
      <c r="L179" s="46"/>
      <c r="M179" s="221" t="s">
        <v>19</v>
      </c>
      <c r="N179" s="222" t="s">
        <v>46</v>
      </c>
      <c r="O179" s="86"/>
      <c r="P179" s="223">
        <f>O179*H179</f>
        <v>0</v>
      </c>
      <c r="Q179" s="223">
        <v>0.00069999999999999999</v>
      </c>
      <c r="R179" s="223">
        <f>Q179*H179</f>
        <v>0.043889999999999998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176</v>
      </c>
      <c r="AT179" s="225" t="s">
        <v>147</v>
      </c>
      <c r="AU179" s="225" t="s">
        <v>85</v>
      </c>
      <c r="AY179" s="19" t="s">
        <v>144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83</v>
      </c>
      <c r="BK179" s="226">
        <f>ROUND(I179*H179,2)</f>
        <v>0</v>
      </c>
      <c r="BL179" s="19" t="s">
        <v>176</v>
      </c>
      <c r="BM179" s="225" t="s">
        <v>393</v>
      </c>
    </row>
    <row r="180" s="2" customFormat="1">
      <c r="A180" s="40"/>
      <c r="B180" s="41"/>
      <c r="C180" s="42"/>
      <c r="D180" s="227" t="s">
        <v>154</v>
      </c>
      <c r="E180" s="42"/>
      <c r="F180" s="228" t="s">
        <v>394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154</v>
      </c>
      <c r="AU180" s="19" t="s">
        <v>85</v>
      </c>
    </row>
    <row r="181" s="2" customFormat="1">
      <c r="A181" s="40"/>
      <c r="B181" s="41"/>
      <c r="C181" s="42"/>
      <c r="D181" s="232" t="s">
        <v>155</v>
      </c>
      <c r="E181" s="42"/>
      <c r="F181" s="233" t="s">
        <v>395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155</v>
      </c>
      <c r="AU181" s="19" t="s">
        <v>85</v>
      </c>
    </row>
    <row r="182" s="15" customFormat="1">
      <c r="A182" s="15"/>
      <c r="B182" s="261"/>
      <c r="C182" s="262"/>
      <c r="D182" s="227" t="s">
        <v>173</v>
      </c>
      <c r="E182" s="263" t="s">
        <v>19</v>
      </c>
      <c r="F182" s="264" t="s">
        <v>396</v>
      </c>
      <c r="G182" s="262"/>
      <c r="H182" s="263" t="s">
        <v>19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173</v>
      </c>
      <c r="AU182" s="270" t="s">
        <v>85</v>
      </c>
      <c r="AV182" s="15" t="s">
        <v>83</v>
      </c>
      <c r="AW182" s="15" t="s">
        <v>37</v>
      </c>
      <c r="AX182" s="15" t="s">
        <v>75</v>
      </c>
      <c r="AY182" s="270" t="s">
        <v>144</v>
      </c>
    </row>
    <row r="183" s="13" customFormat="1">
      <c r="A183" s="13"/>
      <c r="B183" s="235"/>
      <c r="C183" s="236"/>
      <c r="D183" s="227" t="s">
        <v>173</v>
      </c>
      <c r="E183" s="237" t="s">
        <v>19</v>
      </c>
      <c r="F183" s="238" t="s">
        <v>397</v>
      </c>
      <c r="G183" s="236"/>
      <c r="H183" s="239">
        <v>22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173</v>
      </c>
      <c r="AU183" s="245" t="s">
        <v>85</v>
      </c>
      <c r="AV183" s="13" t="s">
        <v>85</v>
      </c>
      <c r="AW183" s="13" t="s">
        <v>37</v>
      </c>
      <c r="AX183" s="13" t="s">
        <v>75</v>
      </c>
      <c r="AY183" s="245" t="s">
        <v>144</v>
      </c>
    </row>
    <row r="184" s="13" customFormat="1">
      <c r="A184" s="13"/>
      <c r="B184" s="235"/>
      <c r="C184" s="236"/>
      <c r="D184" s="227" t="s">
        <v>173</v>
      </c>
      <c r="E184" s="237" t="s">
        <v>19</v>
      </c>
      <c r="F184" s="238" t="s">
        <v>398</v>
      </c>
      <c r="G184" s="236"/>
      <c r="H184" s="239">
        <v>40.700000000000003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173</v>
      </c>
      <c r="AU184" s="245" t="s">
        <v>85</v>
      </c>
      <c r="AV184" s="13" t="s">
        <v>85</v>
      </c>
      <c r="AW184" s="13" t="s">
        <v>37</v>
      </c>
      <c r="AX184" s="13" t="s">
        <v>75</v>
      </c>
      <c r="AY184" s="245" t="s">
        <v>144</v>
      </c>
    </row>
    <row r="185" s="14" customFormat="1">
      <c r="A185" s="14"/>
      <c r="B185" s="246"/>
      <c r="C185" s="247"/>
      <c r="D185" s="227" t="s">
        <v>173</v>
      </c>
      <c r="E185" s="248" t="s">
        <v>19</v>
      </c>
      <c r="F185" s="249" t="s">
        <v>175</v>
      </c>
      <c r="G185" s="247"/>
      <c r="H185" s="250">
        <v>62.700000000000003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173</v>
      </c>
      <c r="AU185" s="256" t="s">
        <v>85</v>
      </c>
      <c r="AV185" s="14" t="s">
        <v>176</v>
      </c>
      <c r="AW185" s="14" t="s">
        <v>37</v>
      </c>
      <c r="AX185" s="14" t="s">
        <v>83</v>
      </c>
      <c r="AY185" s="256" t="s">
        <v>144</v>
      </c>
    </row>
    <row r="186" s="2" customFormat="1" ht="14.4" customHeight="1">
      <c r="A186" s="40"/>
      <c r="B186" s="41"/>
      <c r="C186" s="214" t="s">
        <v>258</v>
      </c>
      <c r="D186" s="214" t="s">
        <v>147</v>
      </c>
      <c r="E186" s="215" t="s">
        <v>399</v>
      </c>
      <c r="F186" s="216" t="s">
        <v>400</v>
      </c>
      <c r="G186" s="217" t="s">
        <v>187</v>
      </c>
      <c r="H186" s="218">
        <v>62.700000000000003</v>
      </c>
      <c r="I186" s="219"/>
      <c r="J186" s="220">
        <f>ROUND(I186*H186,2)</f>
        <v>0</v>
      </c>
      <c r="K186" s="216" t="s">
        <v>151</v>
      </c>
      <c r="L186" s="46"/>
      <c r="M186" s="221" t="s">
        <v>19</v>
      </c>
      <c r="N186" s="222" t="s">
        <v>46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176</v>
      </c>
      <c r="AT186" s="225" t="s">
        <v>147</v>
      </c>
      <c r="AU186" s="225" t="s">
        <v>85</v>
      </c>
      <c r="AY186" s="19" t="s">
        <v>144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83</v>
      </c>
      <c r="BK186" s="226">
        <f>ROUND(I186*H186,2)</f>
        <v>0</v>
      </c>
      <c r="BL186" s="19" t="s">
        <v>176</v>
      </c>
      <c r="BM186" s="225" t="s">
        <v>401</v>
      </c>
    </row>
    <row r="187" s="2" customFormat="1">
      <c r="A187" s="40"/>
      <c r="B187" s="41"/>
      <c r="C187" s="42"/>
      <c r="D187" s="227" t="s">
        <v>154</v>
      </c>
      <c r="E187" s="42"/>
      <c r="F187" s="228" t="s">
        <v>402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154</v>
      </c>
      <c r="AU187" s="19" t="s">
        <v>85</v>
      </c>
    </row>
    <row r="188" s="2" customFormat="1">
      <c r="A188" s="40"/>
      <c r="B188" s="41"/>
      <c r="C188" s="42"/>
      <c r="D188" s="232" t="s">
        <v>155</v>
      </c>
      <c r="E188" s="42"/>
      <c r="F188" s="233" t="s">
        <v>403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155</v>
      </c>
      <c r="AU188" s="19" t="s">
        <v>85</v>
      </c>
    </row>
    <row r="189" s="15" customFormat="1">
      <c r="A189" s="15"/>
      <c r="B189" s="261"/>
      <c r="C189" s="262"/>
      <c r="D189" s="227" t="s">
        <v>173</v>
      </c>
      <c r="E189" s="263" t="s">
        <v>19</v>
      </c>
      <c r="F189" s="264" t="s">
        <v>396</v>
      </c>
      <c r="G189" s="262"/>
      <c r="H189" s="263" t="s">
        <v>19</v>
      </c>
      <c r="I189" s="265"/>
      <c r="J189" s="262"/>
      <c r="K189" s="262"/>
      <c r="L189" s="266"/>
      <c r="M189" s="267"/>
      <c r="N189" s="268"/>
      <c r="O189" s="268"/>
      <c r="P189" s="268"/>
      <c r="Q189" s="268"/>
      <c r="R189" s="268"/>
      <c r="S189" s="268"/>
      <c r="T189" s="269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0" t="s">
        <v>173</v>
      </c>
      <c r="AU189" s="270" t="s">
        <v>85</v>
      </c>
      <c r="AV189" s="15" t="s">
        <v>83</v>
      </c>
      <c r="AW189" s="15" t="s">
        <v>37</v>
      </c>
      <c r="AX189" s="15" t="s">
        <v>75</v>
      </c>
      <c r="AY189" s="270" t="s">
        <v>144</v>
      </c>
    </row>
    <row r="190" s="13" customFormat="1">
      <c r="A190" s="13"/>
      <c r="B190" s="235"/>
      <c r="C190" s="236"/>
      <c r="D190" s="227" t="s">
        <v>173</v>
      </c>
      <c r="E190" s="237" t="s">
        <v>19</v>
      </c>
      <c r="F190" s="238" t="s">
        <v>397</v>
      </c>
      <c r="G190" s="236"/>
      <c r="H190" s="239">
        <v>22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173</v>
      </c>
      <c r="AU190" s="245" t="s">
        <v>85</v>
      </c>
      <c r="AV190" s="13" t="s">
        <v>85</v>
      </c>
      <c r="AW190" s="13" t="s">
        <v>37</v>
      </c>
      <c r="AX190" s="13" t="s">
        <v>75</v>
      </c>
      <c r="AY190" s="245" t="s">
        <v>144</v>
      </c>
    </row>
    <row r="191" s="13" customFormat="1">
      <c r="A191" s="13"/>
      <c r="B191" s="235"/>
      <c r="C191" s="236"/>
      <c r="D191" s="227" t="s">
        <v>173</v>
      </c>
      <c r="E191" s="237" t="s">
        <v>19</v>
      </c>
      <c r="F191" s="238" t="s">
        <v>398</v>
      </c>
      <c r="G191" s="236"/>
      <c r="H191" s="239">
        <v>40.700000000000003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173</v>
      </c>
      <c r="AU191" s="245" t="s">
        <v>85</v>
      </c>
      <c r="AV191" s="13" t="s">
        <v>85</v>
      </c>
      <c r="AW191" s="13" t="s">
        <v>37</v>
      </c>
      <c r="AX191" s="13" t="s">
        <v>75</v>
      </c>
      <c r="AY191" s="245" t="s">
        <v>144</v>
      </c>
    </row>
    <row r="192" s="14" customFormat="1">
      <c r="A192" s="14"/>
      <c r="B192" s="246"/>
      <c r="C192" s="247"/>
      <c r="D192" s="227" t="s">
        <v>173</v>
      </c>
      <c r="E192" s="248" t="s">
        <v>19</v>
      </c>
      <c r="F192" s="249" t="s">
        <v>175</v>
      </c>
      <c r="G192" s="247"/>
      <c r="H192" s="250">
        <v>62.700000000000003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173</v>
      </c>
      <c r="AU192" s="256" t="s">
        <v>85</v>
      </c>
      <c r="AV192" s="14" t="s">
        <v>176</v>
      </c>
      <c r="AW192" s="14" t="s">
        <v>37</v>
      </c>
      <c r="AX192" s="14" t="s">
        <v>83</v>
      </c>
      <c r="AY192" s="256" t="s">
        <v>144</v>
      </c>
    </row>
    <row r="193" s="2" customFormat="1" ht="14.4" customHeight="1">
      <c r="A193" s="40"/>
      <c r="B193" s="41"/>
      <c r="C193" s="214" t="s">
        <v>283</v>
      </c>
      <c r="D193" s="214" t="s">
        <v>147</v>
      </c>
      <c r="E193" s="215" t="s">
        <v>404</v>
      </c>
      <c r="F193" s="216" t="s">
        <v>405</v>
      </c>
      <c r="G193" s="217" t="s">
        <v>187</v>
      </c>
      <c r="H193" s="218">
        <v>62.700000000000003</v>
      </c>
      <c r="I193" s="219"/>
      <c r="J193" s="220">
        <f>ROUND(I193*H193,2)</f>
        <v>0</v>
      </c>
      <c r="K193" s="216" t="s">
        <v>151</v>
      </c>
      <c r="L193" s="46"/>
      <c r="M193" s="221" t="s">
        <v>19</v>
      </c>
      <c r="N193" s="222" t="s">
        <v>46</v>
      </c>
      <c r="O193" s="86"/>
      <c r="P193" s="223">
        <f>O193*H193</f>
        <v>0</v>
      </c>
      <c r="Q193" s="223">
        <v>0.00079000000000000001</v>
      </c>
      <c r="R193" s="223">
        <f>Q193*H193</f>
        <v>0.049533000000000001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176</v>
      </c>
      <c r="AT193" s="225" t="s">
        <v>147</v>
      </c>
      <c r="AU193" s="225" t="s">
        <v>85</v>
      </c>
      <c r="AY193" s="19" t="s">
        <v>144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83</v>
      </c>
      <c r="BK193" s="226">
        <f>ROUND(I193*H193,2)</f>
        <v>0</v>
      </c>
      <c r="BL193" s="19" t="s">
        <v>176</v>
      </c>
      <c r="BM193" s="225" t="s">
        <v>406</v>
      </c>
    </row>
    <row r="194" s="2" customFormat="1">
      <c r="A194" s="40"/>
      <c r="B194" s="41"/>
      <c r="C194" s="42"/>
      <c r="D194" s="227" t="s">
        <v>154</v>
      </c>
      <c r="E194" s="42"/>
      <c r="F194" s="228" t="s">
        <v>407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154</v>
      </c>
      <c r="AU194" s="19" t="s">
        <v>85</v>
      </c>
    </row>
    <row r="195" s="2" customFormat="1">
      <c r="A195" s="40"/>
      <c r="B195" s="41"/>
      <c r="C195" s="42"/>
      <c r="D195" s="232" t="s">
        <v>155</v>
      </c>
      <c r="E195" s="42"/>
      <c r="F195" s="233" t="s">
        <v>408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155</v>
      </c>
      <c r="AU195" s="19" t="s">
        <v>85</v>
      </c>
    </row>
    <row r="196" s="15" customFormat="1">
      <c r="A196" s="15"/>
      <c r="B196" s="261"/>
      <c r="C196" s="262"/>
      <c r="D196" s="227" t="s">
        <v>173</v>
      </c>
      <c r="E196" s="263" t="s">
        <v>19</v>
      </c>
      <c r="F196" s="264" t="s">
        <v>396</v>
      </c>
      <c r="G196" s="262"/>
      <c r="H196" s="263" t="s">
        <v>19</v>
      </c>
      <c r="I196" s="265"/>
      <c r="J196" s="262"/>
      <c r="K196" s="262"/>
      <c r="L196" s="266"/>
      <c r="M196" s="267"/>
      <c r="N196" s="268"/>
      <c r="O196" s="268"/>
      <c r="P196" s="268"/>
      <c r="Q196" s="268"/>
      <c r="R196" s="268"/>
      <c r="S196" s="268"/>
      <c r="T196" s="26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0" t="s">
        <v>173</v>
      </c>
      <c r="AU196" s="270" t="s">
        <v>85</v>
      </c>
      <c r="AV196" s="15" t="s">
        <v>83</v>
      </c>
      <c r="AW196" s="15" t="s">
        <v>37</v>
      </c>
      <c r="AX196" s="15" t="s">
        <v>75</v>
      </c>
      <c r="AY196" s="270" t="s">
        <v>144</v>
      </c>
    </row>
    <row r="197" s="13" customFormat="1">
      <c r="A197" s="13"/>
      <c r="B197" s="235"/>
      <c r="C197" s="236"/>
      <c r="D197" s="227" t="s">
        <v>173</v>
      </c>
      <c r="E197" s="237" t="s">
        <v>19</v>
      </c>
      <c r="F197" s="238" t="s">
        <v>397</v>
      </c>
      <c r="G197" s="236"/>
      <c r="H197" s="239">
        <v>22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173</v>
      </c>
      <c r="AU197" s="245" t="s">
        <v>85</v>
      </c>
      <c r="AV197" s="13" t="s">
        <v>85</v>
      </c>
      <c r="AW197" s="13" t="s">
        <v>37</v>
      </c>
      <c r="AX197" s="13" t="s">
        <v>75</v>
      </c>
      <c r="AY197" s="245" t="s">
        <v>144</v>
      </c>
    </row>
    <row r="198" s="13" customFormat="1">
      <c r="A198" s="13"/>
      <c r="B198" s="235"/>
      <c r="C198" s="236"/>
      <c r="D198" s="227" t="s">
        <v>173</v>
      </c>
      <c r="E198" s="237" t="s">
        <v>19</v>
      </c>
      <c r="F198" s="238" t="s">
        <v>398</v>
      </c>
      <c r="G198" s="236"/>
      <c r="H198" s="239">
        <v>40.700000000000003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173</v>
      </c>
      <c r="AU198" s="245" t="s">
        <v>85</v>
      </c>
      <c r="AV198" s="13" t="s">
        <v>85</v>
      </c>
      <c r="AW198" s="13" t="s">
        <v>37</v>
      </c>
      <c r="AX198" s="13" t="s">
        <v>75</v>
      </c>
      <c r="AY198" s="245" t="s">
        <v>144</v>
      </c>
    </row>
    <row r="199" s="14" customFormat="1">
      <c r="A199" s="14"/>
      <c r="B199" s="246"/>
      <c r="C199" s="247"/>
      <c r="D199" s="227" t="s">
        <v>173</v>
      </c>
      <c r="E199" s="248" t="s">
        <v>19</v>
      </c>
      <c r="F199" s="249" t="s">
        <v>175</v>
      </c>
      <c r="G199" s="247"/>
      <c r="H199" s="250">
        <v>62.700000000000003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173</v>
      </c>
      <c r="AU199" s="256" t="s">
        <v>85</v>
      </c>
      <c r="AV199" s="14" t="s">
        <v>176</v>
      </c>
      <c r="AW199" s="14" t="s">
        <v>37</v>
      </c>
      <c r="AX199" s="14" t="s">
        <v>83</v>
      </c>
      <c r="AY199" s="256" t="s">
        <v>144</v>
      </c>
    </row>
    <row r="200" s="2" customFormat="1" ht="14.4" customHeight="1">
      <c r="A200" s="40"/>
      <c r="B200" s="41"/>
      <c r="C200" s="214" t="s">
        <v>8</v>
      </c>
      <c r="D200" s="214" t="s">
        <v>147</v>
      </c>
      <c r="E200" s="215" t="s">
        <v>409</v>
      </c>
      <c r="F200" s="216" t="s">
        <v>410</v>
      </c>
      <c r="G200" s="217" t="s">
        <v>187</v>
      </c>
      <c r="H200" s="218">
        <v>62.700000000000003</v>
      </c>
      <c r="I200" s="219"/>
      <c r="J200" s="220">
        <f>ROUND(I200*H200,2)</f>
        <v>0</v>
      </c>
      <c r="K200" s="216" t="s">
        <v>151</v>
      </c>
      <c r="L200" s="46"/>
      <c r="M200" s="221" t="s">
        <v>19</v>
      </c>
      <c r="N200" s="222" t="s">
        <v>46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176</v>
      </c>
      <c r="AT200" s="225" t="s">
        <v>147</v>
      </c>
      <c r="AU200" s="225" t="s">
        <v>85</v>
      </c>
      <c r="AY200" s="19" t="s">
        <v>144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83</v>
      </c>
      <c r="BK200" s="226">
        <f>ROUND(I200*H200,2)</f>
        <v>0</v>
      </c>
      <c r="BL200" s="19" t="s">
        <v>176</v>
      </c>
      <c r="BM200" s="225" t="s">
        <v>411</v>
      </c>
    </row>
    <row r="201" s="2" customFormat="1">
      <c r="A201" s="40"/>
      <c r="B201" s="41"/>
      <c r="C201" s="42"/>
      <c r="D201" s="227" t="s">
        <v>154</v>
      </c>
      <c r="E201" s="42"/>
      <c r="F201" s="228" t="s">
        <v>412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154</v>
      </c>
      <c r="AU201" s="19" t="s">
        <v>85</v>
      </c>
    </row>
    <row r="202" s="2" customFormat="1">
      <c r="A202" s="40"/>
      <c r="B202" s="41"/>
      <c r="C202" s="42"/>
      <c r="D202" s="232" t="s">
        <v>155</v>
      </c>
      <c r="E202" s="42"/>
      <c r="F202" s="233" t="s">
        <v>413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155</v>
      </c>
      <c r="AU202" s="19" t="s">
        <v>85</v>
      </c>
    </row>
    <row r="203" s="15" customFormat="1">
      <c r="A203" s="15"/>
      <c r="B203" s="261"/>
      <c r="C203" s="262"/>
      <c r="D203" s="227" t="s">
        <v>173</v>
      </c>
      <c r="E203" s="263" t="s">
        <v>19</v>
      </c>
      <c r="F203" s="264" t="s">
        <v>396</v>
      </c>
      <c r="G203" s="262"/>
      <c r="H203" s="263" t="s">
        <v>19</v>
      </c>
      <c r="I203" s="265"/>
      <c r="J203" s="262"/>
      <c r="K203" s="262"/>
      <c r="L203" s="266"/>
      <c r="M203" s="267"/>
      <c r="N203" s="268"/>
      <c r="O203" s="268"/>
      <c r="P203" s="268"/>
      <c r="Q203" s="268"/>
      <c r="R203" s="268"/>
      <c r="S203" s="268"/>
      <c r="T203" s="269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0" t="s">
        <v>173</v>
      </c>
      <c r="AU203" s="270" t="s">
        <v>85</v>
      </c>
      <c r="AV203" s="15" t="s">
        <v>83</v>
      </c>
      <c r="AW203" s="15" t="s">
        <v>37</v>
      </c>
      <c r="AX203" s="15" t="s">
        <v>75</v>
      </c>
      <c r="AY203" s="270" t="s">
        <v>144</v>
      </c>
    </row>
    <row r="204" s="13" customFormat="1">
      <c r="A204" s="13"/>
      <c r="B204" s="235"/>
      <c r="C204" s="236"/>
      <c r="D204" s="227" t="s">
        <v>173</v>
      </c>
      <c r="E204" s="237" t="s">
        <v>19</v>
      </c>
      <c r="F204" s="238" t="s">
        <v>397</v>
      </c>
      <c r="G204" s="236"/>
      <c r="H204" s="239">
        <v>22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173</v>
      </c>
      <c r="AU204" s="245" t="s">
        <v>85</v>
      </c>
      <c r="AV204" s="13" t="s">
        <v>85</v>
      </c>
      <c r="AW204" s="13" t="s">
        <v>37</v>
      </c>
      <c r="AX204" s="13" t="s">
        <v>75</v>
      </c>
      <c r="AY204" s="245" t="s">
        <v>144</v>
      </c>
    </row>
    <row r="205" s="13" customFormat="1">
      <c r="A205" s="13"/>
      <c r="B205" s="235"/>
      <c r="C205" s="236"/>
      <c r="D205" s="227" t="s">
        <v>173</v>
      </c>
      <c r="E205" s="237" t="s">
        <v>19</v>
      </c>
      <c r="F205" s="238" t="s">
        <v>398</v>
      </c>
      <c r="G205" s="236"/>
      <c r="H205" s="239">
        <v>40.700000000000003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173</v>
      </c>
      <c r="AU205" s="245" t="s">
        <v>85</v>
      </c>
      <c r="AV205" s="13" t="s">
        <v>85</v>
      </c>
      <c r="AW205" s="13" t="s">
        <v>37</v>
      </c>
      <c r="AX205" s="13" t="s">
        <v>75</v>
      </c>
      <c r="AY205" s="245" t="s">
        <v>144</v>
      </c>
    </row>
    <row r="206" s="14" customFormat="1">
      <c r="A206" s="14"/>
      <c r="B206" s="246"/>
      <c r="C206" s="247"/>
      <c r="D206" s="227" t="s">
        <v>173</v>
      </c>
      <c r="E206" s="248" t="s">
        <v>19</v>
      </c>
      <c r="F206" s="249" t="s">
        <v>175</v>
      </c>
      <c r="G206" s="247"/>
      <c r="H206" s="250">
        <v>62.700000000000003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173</v>
      </c>
      <c r="AU206" s="256" t="s">
        <v>85</v>
      </c>
      <c r="AV206" s="14" t="s">
        <v>176</v>
      </c>
      <c r="AW206" s="14" t="s">
        <v>37</v>
      </c>
      <c r="AX206" s="14" t="s">
        <v>83</v>
      </c>
      <c r="AY206" s="256" t="s">
        <v>144</v>
      </c>
    </row>
    <row r="207" s="2" customFormat="1" ht="19.8" customHeight="1">
      <c r="A207" s="40"/>
      <c r="B207" s="41"/>
      <c r="C207" s="214" t="s">
        <v>203</v>
      </c>
      <c r="D207" s="214" t="s">
        <v>147</v>
      </c>
      <c r="E207" s="215" t="s">
        <v>414</v>
      </c>
      <c r="F207" s="216" t="s">
        <v>415</v>
      </c>
      <c r="G207" s="217" t="s">
        <v>374</v>
      </c>
      <c r="H207" s="218">
        <v>249.654</v>
      </c>
      <c r="I207" s="219"/>
      <c r="J207" s="220">
        <f>ROUND(I207*H207,2)</f>
        <v>0</v>
      </c>
      <c r="K207" s="216" t="s">
        <v>151</v>
      </c>
      <c r="L207" s="46"/>
      <c r="M207" s="221" t="s">
        <v>19</v>
      </c>
      <c r="N207" s="222" t="s">
        <v>46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176</v>
      </c>
      <c r="AT207" s="225" t="s">
        <v>147</v>
      </c>
      <c r="AU207" s="225" t="s">
        <v>85</v>
      </c>
      <c r="AY207" s="19" t="s">
        <v>144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83</v>
      </c>
      <c r="BK207" s="226">
        <f>ROUND(I207*H207,2)</f>
        <v>0</v>
      </c>
      <c r="BL207" s="19" t="s">
        <v>176</v>
      </c>
      <c r="BM207" s="225" t="s">
        <v>416</v>
      </c>
    </row>
    <row r="208" s="2" customFormat="1">
      <c r="A208" s="40"/>
      <c r="B208" s="41"/>
      <c r="C208" s="42"/>
      <c r="D208" s="227" t="s">
        <v>154</v>
      </c>
      <c r="E208" s="42"/>
      <c r="F208" s="228" t="s">
        <v>417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154</v>
      </c>
      <c r="AU208" s="19" t="s">
        <v>85</v>
      </c>
    </row>
    <row r="209" s="2" customFormat="1">
      <c r="A209" s="40"/>
      <c r="B209" s="41"/>
      <c r="C209" s="42"/>
      <c r="D209" s="232" t="s">
        <v>155</v>
      </c>
      <c r="E209" s="42"/>
      <c r="F209" s="233" t="s">
        <v>418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155</v>
      </c>
      <c r="AU209" s="19" t="s">
        <v>85</v>
      </c>
    </row>
    <row r="210" s="13" customFormat="1">
      <c r="A210" s="13"/>
      <c r="B210" s="235"/>
      <c r="C210" s="236"/>
      <c r="D210" s="227" t="s">
        <v>173</v>
      </c>
      <c r="E210" s="237" t="s">
        <v>19</v>
      </c>
      <c r="F210" s="238" t="s">
        <v>419</v>
      </c>
      <c r="G210" s="236"/>
      <c r="H210" s="239">
        <v>192.054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173</v>
      </c>
      <c r="AU210" s="245" t="s">
        <v>85</v>
      </c>
      <c r="AV210" s="13" t="s">
        <v>85</v>
      </c>
      <c r="AW210" s="13" t="s">
        <v>37</v>
      </c>
      <c r="AX210" s="13" t="s">
        <v>75</v>
      </c>
      <c r="AY210" s="245" t="s">
        <v>144</v>
      </c>
    </row>
    <row r="211" s="13" customFormat="1">
      <c r="A211" s="13"/>
      <c r="B211" s="235"/>
      <c r="C211" s="236"/>
      <c r="D211" s="227" t="s">
        <v>173</v>
      </c>
      <c r="E211" s="237" t="s">
        <v>19</v>
      </c>
      <c r="F211" s="238" t="s">
        <v>420</v>
      </c>
      <c r="G211" s="236"/>
      <c r="H211" s="239">
        <v>57.600000000000001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173</v>
      </c>
      <c r="AU211" s="245" t="s">
        <v>85</v>
      </c>
      <c r="AV211" s="13" t="s">
        <v>85</v>
      </c>
      <c r="AW211" s="13" t="s">
        <v>37</v>
      </c>
      <c r="AX211" s="13" t="s">
        <v>75</v>
      </c>
      <c r="AY211" s="245" t="s">
        <v>144</v>
      </c>
    </row>
    <row r="212" s="14" customFormat="1">
      <c r="A212" s="14"/>
      <c r="B212" s="246"/>
      <c r="C212" s="247"/>
      <c r="D212" s="227" t="s">
        <v>173</v>
      </c>
      <c r="E212" s="248" t="s">
        <v>19</v>
      </c>
      <c r="F212" s="249" t="s">
        <v>175</v>
      </c>
      <c r="G212" s="247"/>
      <c r="H212" s="250">
        <v>249.654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173</v>
      </c>
      <c r="AU212" s="256" t="s">
        <v>85</v>
      </c>
      <c r="AV212" s="14" t="s">
        <v>176</v>
      </c>
      <c r="AW212" s="14" t="s">
        <v>37</v>
      </c>
      <c r="AX212" s="14" t="s">
        <v>83</v>
      </c>
      <c r="AY212" s="256" t="s">
        <v>144</v>
      </c>
    </row>
    <row r="213" s="2" customFormat="1" ht="22.2" customHeight="1">
      <c r="A213" s="40"/>
      <c r="B213" s="41"/>
      <c r="C213" s="214" t="s">
        <v>191</v>
      </c>
      <c r="D213" s="214" t="s">
        <v>147</v>
      </c>
      <c r="E213" s="215" t="s">
        <v>421</v>
      </c>
      <c r="F213" s="216" t="s">
        <v>422</v>
      </c>
      <c r="G213" s="217" t="s">
        <v>374</v>
      </c>
      <c r="H213" s="218">
        <v>691.20000000000005</v>
      </c>
      <c r="I213" s="219"/>
      <c r="J213" s="220">
        <f>ROUND(I213*H213,2)</f>
        <v>0</v>
      </c>
      <c r="K213" s="216" t="s">
        <v>151</v>
      </c>
      <c r="L213" s="46"/>
      <c r="M213" s="221" t="s">
        <v>19</v>
      </c>
      <c r="N213" s="222" t="s">
        <v>46</v>
      </c>
      <c r="O213" s="86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176</v>
      </c>
      <c r="AT213" s="225" t="s">
        <v>147</v>
      </c>
      <c r="AU213" s="225" t="s">
        <v>85</v>
      </c>
      <c r="AY213" s="19" t="s">
        <v>144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83</v>
      </c>
      <c r="BK213" s="226">
        <f>ROUND(I213*H213,2)</f>
        <v>0</v>
      </c>
      <c r="BL213" s="19" t="s">
        <v>176</v>
      </c>
      <c r="BM213" s="225" t="s">
        <v>423</v>
      </c>
    </row>
    <row r="214" s="2" customFormat="1">
      <c r="A214" s="40"/>
      <c r="B214" s="41"/>
      <c r="C214" s="42"/>
      <c r="D214" s="227" t="s">
        <v>154</v>
      </c>
      <c r="E214" s="42"/>
      <c r="F214" s="228" t="s">
        <v>424</v>
      </c>
      <c r="G214" s="42"/>
      <c r="H214" s="42"/>
      <c r="I214" s="229"/>
      <c r="J214" s="42"/>
      <c r="K214" s="42"/>
      <c r="L214" s="46"/>
      <c r="M214" s="230"/>
      <c r="N214" s="231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154</v>
      </c>
      <c r="AU214" s="19" t="s">
        <v>85</v>
      </c>
    </row>
    <row r="215" s="2" customFormat="1">
      <c r="A215" s="40"/>
      <c r="B215" s="41"/>
      <c r="C215" s="42"/>
      <c r="D215" s="232" t="s">
        <v>155</v>
      </c>
      <c r="E215" s="42"/>
      <c r="F215" s="233" t="s">
        <v>425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155</v>
      </c>
      <c r="AU215" s="19" t="s">
        <v>85</v>
      </c>
    </row>
    <row r="216" s="13" customFormat="1">
      <c r="A216" s="13"/>
      <c r="B216" s="235"/>
      <c r="C216" s="236"/>
      <c r="D216" s="227" t="s">
        <v>173</v>
      </c>
      <c r="E216" s="237" t="s">
        <v>19</v>
      </c>
      <c r="F216" s="238" t="s">
        <v>426</v>
      </c>
      <c r="G216" s="236"/>
      <c r="H216" s="239">
        <v>691.20000000000005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173</v>
      </c>
      <c r="AU216" s="245" t="s">
        <v>85</v>
      </c>
      <c r="AV216" s="13" t="s">
        <v>85</v>
      </c>
      <c r="AW216" s="13" t="s">
        <v>37</v>
      </c>
      <c r="AX216" s="13" t="s">
        <v>75</v>
      </c>
      <c r="AY216" s="245" t="s">
        <v>144</v>
      </c>
    </row>
    <row r="217" s="14" customFormat="1">
      <c r="A217" s="14"/>
      <c r="B217" s="246"/>
      <c r="C217" s="247"/>
      <c r="D217" s="227" t="s">
        <v>173</v>
      </c>
      <c r="E217" s="248" t="s">
        <v>19</v>
      </c>
      <c r="F217" s="249" t="s">
        <v>175</v>
      </c>
      <c r="G217" s="247"/>
      <c r="H217" s="250">
        <v>691.20000000000005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173</v>
      </c>
      <c r="AU217" s="256" t="s">
        <v>85</v>
      </c>
      <c r="AV217" s="14" t="s">
        <v>176</v>
      </c>
      <c r="AW217" s="14" t="s">
        <v>37</v>
      </c>
      <c r="AX217" s="14" t="s">
        <v>83</v>
      </c>
      <c r="AY217" s="256" t="s">
        <v>144</v>
      </c>
    </row>
    <row r="218" s="2" customFormat="1" ht="14.4" customHeight="1">
      <c r="A218" s="40"/>
      <c r="B218" s="41"/>
      <c r="C218" s="214" t="s">
        <v>227</v>
      </c>
      <c r="D218" s="214" t="s">
        <v>147</v>
      </c>
      <c r="E218" s="215" t="s">
        <v>427</v>
      </c>
      <c r="F218" s="216" t="s">
        <v>428</v>
      </c>
      <c r="G218" s="217" t="s">
        <v>374</v>
      </c>
      <c r="H218" s="218">
        <v>168.71199999999999</v>
      </c>
      <c r="I218" s="219"/>
      <c r="J218" s="220">
        <f>ROUND(I218*H218,2)</f>
        <v>0</v>
      </c>
      <c r="K218" s="216" t="s">
        <v>151</v>
      </c>
      <c r="L218" s="46"/>
      <c r="M218" s="221" t="s">
        <v>19</v>
      </c>
      <c r="N218" s="222" t="s">
        <v>46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176</v>
      </c>
      <c r="AT218" s="225" t="s">
        <v>147</v>
      </c>
      <c r="AU218" s="225" t="s">
        <v>85</v>
      </c>
      <c r="AY218" s="19" t="s">
        <v>144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83</v>
      </c>
      <c r="BK218" s="226">
        <f>ROUND(I218*H218,2)</f>
        <v>0</v>
      </c>
      <c r="BL218" s="19" t="s">
        <v>176</v>
      </c>
      <c r="BM218" s="225" t="s">
        <v>429</v>
      </c>
    </row>
    <row r="219" s="2" customFormat="1">
      <c r="A219" s="40"/>
      <c r="B219" s="41"/>
      <c r="C219" s="42"/>
      <c r="D219" s="227" t="s">
        <v>154</v>
      </c>
      <c r="E219" s="42"/>
      <c r="F219" s="228" t="s">
        <v>430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154</v>
      </c>
      <c r="AU219" s="19" t="s">
        <v>85</v>
      </c>
    </row>
    <row r="220" s="2" customFormat="1">
      <c r="A220" s="40"/>
      <c r="B220" s="41"/>
      <c r="C220" s="42"/>
      <c r="D220" s="232" t="s">
        <v>155</v>
      </c>
      <c r="E220" s="42"/>
      <c r="F220" s="233" t="s">
        <v>431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155</v>
      </c>
      <c r="AU220" s="19" t="s">
        <v>85</v>
      </c>
    </row>
    <row r="221" s="13" customFormat="1">
      <c r="A221" s="13"/>
      <c r="B221" s="235"/>
      <c r="C221" s="236"/>
      <c r="D221" s="227" t="s">
        <v>173</v>
      </c>
      <c r="E221" s="237" t="s">
        <v>19</v>
      </c>
      <c r="F221" s="238" t="s">
        <v>432</v>
      </c>
      <c r="G221" s="236"/>
      <c r="H221" s="239">
        <v>168.71199999999999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173</v>
      </c>
      <c r="AU221" s="245" t="s">
        <v>85</v>
      </c>
      <c r="AV221" s="13" t="s">
        <v>85</v>
      </c>
      <c r="AW221" s="13" t="s">
        <v>37</v>
      </c>
      <c r="AX221" s="13" t="s">
        <v>75</v>
      </c>
      <c r="AY221" s="245" t="s">
        <v>144</v>
      </c>
    </row>
    <row r="222" s="14" customFormat="1">
      <c r="A222" s="14"/>
      <c r="B222" s="246"/>
      <c r="C222" s="247"/>
      <c r="D222" s="227" t="s">
        <v>173</v>
      </c>
      <c r="E222" s="248" t="s">
        <v>19</v>
      </c>
      <c r="F222" s="249" t="s">
        <v>175</v>
      </c>
      <c r="G222" s="247"/>
      <c r="H222" s="250">
        <v>168.71199999999999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173</v>
      </c>
      <c r="AU222" s="256" t="s">
        <v>85</v>
      </c>
      <c r="AV222" s="14" t="s">
        <v>176</v>
      </c>
      <c r="AW222" s="14" t="s">
        <v>37</v>
      </c>
      <c r="AX222" s="14" t="s">
        <v>83</v>
      </c>
      <c r="AY222" s="256" t="s">
        <v>144</v>
      </c>
    </row>
    <row r="223" s="2" customFormat="1" ht="14.4" customHeight="1">
      <c r="A223" s="40"/>
      <c r="B223" s="41"/>
      <c r="C223" s="214" t="s">
        <v>250</v>
      </c>
      <c r="D223" s="214" t="s">
        <v>147</v>
      </c>
      <c r="E223" s="215" t="s">
        <v>433</v>
      </c>
      <c r="F223" s="216" t="s">
        <v>434</v>
      </c>
      <c r="G223" s="217" t="s">
        <v>435</v>
      </c>
      <c r="H223" s="218">
        <v>97.920000000000002</v>
      </c>
      <c r="I223" s="219"/>
      <c r="J223" s="220">
        <f>ROUND(I223*H223,2)</f>
        <v>0</v>
      </c>
      <c r="K223" s="216" t="s">
        <v>151</v>
      </c>
      <c r="L223" s="46"/>
      <c r="M223" s="221" t="s">
        <v>19</v>
      </c>
      <c r="N223" s="222" t="s">
        <v>46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176</v>
      </c>
      <c r="AT223" s="225" t="s">
        <v>147</v>
      </c>
      <c r="AU223" s="225" t="s">
        <v>85</v>
      </c>
      <c r="AY223" s="19" t="s">
        <v>144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83</v>
      </c>
      <c r="BK223" s="226">
        <f>ROUND(I223*H223,2)</f>
        <v>0</v>
      </c>
      <c r="BL223" s="19" t="s">
        <v>176</v>
      </c>
      <c r="BM223" s="225" t="s">
        <v>436</v>
      </c>
    </row>
    <row r="224" s="2" customFormat="1">
      <c r="A224" s="40"/>
      <c r="B224" s="41"/>
      <c r="C224" s="42"/>
      <c r="D224" s="227" t="s">
        <v>154</v>
      </c>
      <c r="E224" s="42"/>
      <c r="F224" s="228" t="s">
        <v>437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154</v>
      </c>
      <c r="AU224" s="19" t="s">
        <v>85</v>
      </c>
    </row>
    <row r="225" s="2" customFormat="1">
      <c r="A225" s="40"/>
      <c r="B225" s="41"/>
      <c r="C225" s="42"/>
      <c r="D225" s="232" t="s">
        <v>155</v>
      </c>
      <c r="E225" s="42"/>
      <c r="F225" s="233" t="s">
        <v>438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155</v>
      </c>
      <c r="AU225" s="19" t="s">
        <v>85</v>
      </c>
    </row>
    <row r="226" s="13" customFormat="1">
      <c r="A226" s="13"/>
      <c r="B226" s="235"/>
      <c r="C226" s="236"/>
      <c r="D226" s="227" t="s">
        <v>173</v>
      </c>
      <c r="E226" s="237" t="s">
        <v>19</v>
      </c>
      <c r="F226" s="238" t="s">
        <v>439</v>
      </c>
      <c r="G226" s="236"/>
      <c r="H226" s="239">
        <v>97.920000000000002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173</v>
      </c>
      <c r="AU226" s="245" t="s">
        <v>85</v>
      </c>
      <c r="AV226" s="13" t="s">
        <v>85</v>
      </c>
      <c r="AW226" s="13" t="s">
        <v>37</v>
      </c>
      <c r="AX226" s="13" t="s">
        <v>75</v>
      </c>
      <c r="AY226" s="245" t="s">
        <v>144</v>
      </c>
    </row>
    <row r="227" s="14" customFormat="1">
      <c r="A227" s="14"/>
      <c r="B227" s="246"/>
      <c r="C227" s="247"/>
      <c r="D227" s="227" t="s">
        <v>173</v>
      </c>
      <c r="E227" s="248" t="s">
        <v>19</v>
      </c>
      <c r="F227" s="249" t="s">
        <v>175</v>
      </c>
      <c r="G227" s="247"/>
      <c r="H227" s="250">
        <v>97.920000000000002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173</v>
      </c>
      <c r="AU227" s="256" t="s">
        <v>85</v>
      </c>
      <c r="AV227" s="14" t="s">
        <v>176</v>
      </c>
      <c r="AW227" s="14" t="s">
        <v>37</v>
      </c>
      <c r="AX227" s="14" t="s">
        <v>83</v>
      </c>
      <c r="AY227" s="256" t="s">
        <v>144</v>
      </c>
    </row>
    <row r="228" s="2" customFormat="1" ht="14.4" customHeight="1">
      <c r="A228" s="40"/>
      <c r="B228" s="41"/>
      <c r="C228" s="214" t="s">
        <v>263</v>
      </c>
      <c r="D228" s="214" t="s">
        <v>147</v>
      </c>
      <c r="E228" s="215" t="s">
        <v>440</v>
      </c>
      <c r="F228" s="216" t="s">
        <v>441</v>
      </c>
      <c r="G228" s="217" t="s">
        <v>374</v>
      </c>
      <c r="H228" s="218">
        <v>168.71199999999999</v>
      </c>
      <c r="I228" s="219"/>
      <c r="J228" s="220">
        <f>ROUND(I228*H228,2)</f>
        <v>0</v>
      </c>
      <c r="K228" s="216" t="s">
        <v>151</v>
      </c>
      <c r="L228" s="46"/>
      <c r="M228" s="221" t="s">
        <v>19</v>
      </c>
      <c r="N228" s="222" t="s">
        <v>46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176</v>
      </c>
      <c r="AT228" s="225" t="s">
        <v>147</v>
      </c>
      <c r="AU228" s="225" t="s">
        <v>85</v>
      </c>
      <c r="AY228" s="19" t="s">
        <v>144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83</v>
      </c>
      <c r="BK228" s="226">
        <f>ROUND(I228*H228,2)</f>
        <v>0</v>
      </c>
      <c r="BL228" s="19" t="s">
        <v>176</v>
      </c>
      <c r="BM228" s="225" t="s">
        <v>442</v>
      </c>
    </row>
    <row r="229" s="2" customFormat="1">
      <c r="A229" s="40"/>
      <c r="B229" s="41"/>
      <c r="C229" s="42"/>
      <c r="D229" s="227" t="s">
        <v>154</v>
      </c>
      <c r="E229" s="42"/>
      <c r="F229" s="228" t="s">
        <v>443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154</v>
      </c>
      <c r="AU229" s="19" t="s">
        <v>85</v>
      </c>
    </row>
    <row r="230" s="2" customFormat="1">
      <c r="A230" s="40"/>
      <c r="B230" s="41"/>
      <c r="C230" s="42"/>
      <c r="D230" s="232" t="s">
        <v>155</v>
      </c>
      <c r="E230" s="42"/>
      <c r="F230" s="233" t="s">
        <v>444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155</v>
      </c>
      <c r="AU230" s="19" t="s">
        <v>85</v>
      </c>
    </row>
    <row r="231" s="13" customFormat="1">
      <c r="A231" s="13"/>
      <c r="B231" s="235"/>
      <c r="C231" s="236"/>
      <c r="D231" s="227" t="s">
        <v>173</v>
      </c>
      <c r="E231" s="237" t="s">
        <v>19</v>
      </c>
      <c r="F231" s="238" t="s">
        <v>445</v>
      </c>
      <c r="G231" s="236"/>
      <c r="H231" s="239">
        <v>168.71199999999999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173</v>
      </c>
      <c r="AU231" s="245" t="s">
        <v>85</v>
      </c>
      <c r="AV231" s="13" t="s">
        <v>85</v>
      </c>
      <c r="AW231" s="13" t="s">
        <v>37</v>
      </c>
      <c r="AX231" s="13" t="s">
        <v>75</v>
      </c>
      <c r="AY231" s="245" t="s">
        <v>144</v>
      </c>
    </row>
    <row r="232" s="14" customFormat="1">
      <c r="A232" s="14"/>
      <c r="B232" s="246"/>
      <c r="C232" s="247"/>
      <c r="D232" s="227" t="s">
        <v>173</v>
      </c>
      <c r="E232" s="248" t="s">
        <v>19</v>
      </c>
      <c r="F232" s="249" t="s">
        <v>175</v>
      </c>
      <c r="G232" s="247"/>
      <c r="H232" s="250">
        <v>168.71199999999999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173</v>
      </c>
      <c r="AU232" s="256" t="s">
        <v>85</v>
      </c>
      <c r="AV232" s="14" t="s">
        <v>176</v>
      </c>
      <c r="AW232" s="14" t="s">
        <v>37</v>
      </c>
      <c r="AX232" s="14" t="s">
        <v>83</v>
      </c>
      <c r="AY232" s="256" t="s">
        <v>144</v>
      </c>
    </row>
    <row r="233" s="2" customFormat="1" ht="14.4" customHeight="1">
      <c r="A233" s="40"/>
      <c r="B233" s="41"/>
      <c r="C233" s="214" t="s">
        <v>7</v>
      </c>
      <c r="D233" s="214" t="s">
        <v>147</v>
      </c>
      <c r="E233" s="215" t="s">
        <v>446</v>
      </c>
      <c r="F233" s="216" t="s">
        <v>447</v>
      </c>
      <c r="G233" s="217" t="s">
        <v>374</v>
      </c>
      <c r="H233" s="218">
        <v>168.71199999999999</v>
      </c>
      <c r="I233" s="219"/>
      <c r="J233" s="220">
        <f>ROUND(I233*H233,2)</f>
        <v>0</v>
      </c>
      <c r="K233" s="216" t="s">
        <v>151</v>
      </c>
      <c r="L233" s="46"/>
      <c r="M233" s="221" t="s">
        <v>19</v>
      </c>
      <c r="N233" s="222" t="s">
        <v>46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176</v>
      </c>
      <c r="AT233" s="225" t="s">
        <v>147</v>
      </c>
      <c r="AU233" s="225" t="s">
        <v>85</v>
      </c>
      <c r="AY233" s="19" t="s">
        <v>144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83</v>
      </c>
      <c r="BK233" s="226">
        <f>ROUND(I233*H233,2)</f>
        <v>0</v>
      </c>
      <c r="BL233" s="19" t="s">
        <v>176</v>
      </c>
      <c r="BM233" s="225" t="s">
        <v>448</v>
      </c>
    </row>
    <row r="234" s="2" customFormat="1">
      <c r="A234" s="40"/>
      <c r="B234" s="41"/>
      <c r="C234" s="42"/>
      <c r="D234" s="227" t="s">
        <v>154</v>
      </c>
      <c r="E234" s="42"/>
      <c r="F234" s="228" t="s">
        <v>449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154</v>
      </c>
      <c r="AU234" s="19" t="s">
        <v>85</v>
      </c>
    </row>
    <row r="235" s="2" customFormat="1">
      <c r="A235" s="40"/>
      <c r="B235" s="41"/>
      <c r="C235" s="42"/>
      <c r="D235" s="232" t="s">
        <v>155</v>
      </c>
      <c r="E235" s="42"/>
      <c r="F235" s="233" t="s">
        <v>450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155</v>
      </c>
      <c r="AU235" s="19" t="s">
        <v>85</v>
      </c>
    </row>
    <row r="236" s="13" customFormat="1">
      <c r="A236" s="13"/>
      <c r="B236" s="235"/>
      <c r="C236" s="236"/>
      <c r="D236" s="227" t="s">
        <v>173</v>
      </c>
      <c r="E236" s="237" t="s">
        <v>19</v>
      </c>
      <c r="F236" s="238" t="s">
        <v>445</v>
      </c>
      <c r="G236" s="236"/>
      <c r="H236" s="239">
        <v>168.71199999999999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173</v>
      </c>
      <c r="AU236" s="245" t="s">
        <v>85</v>
      </c>
      <c r="AV236" s="13" t="s">
        <v>85</v>
      </c>
      <c r="AW236" s="13" t="s">
        <v>37</v>
      </c>
      <c r="AX236" s="13" t="s">
        <v>75</v>
      </c>
      <c r="AY236" s="245" t="s">
        <v>144</v>
      </c>
    </row>
    <row r="237" s="14" customFormat="1">
      <c r="A237" s="14"/>
      <c r="B237" s="246"/>
      <c r="C237" s="247"/>
      <c r="D237" s="227" t="s">
        <v>173</v>
      </c>
      <c r="E237" s="248" t="s">
        <v>19</v>
      </c>
      <c r="F237" s="249" t="s">
        <v>175</v>
      </c>
      <c r="G237" s="247"/>
      <c r="H237" s="250">
        <v>168.71199999999999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173</v>
      </c>
      <c r="AU237" s="256" t="s">
        <v>85</v>
      </c>
      <c r="AV237" s="14" t="s">
        <v>176</v>
      </c>
      <c r="AW237" s="14" t="s">
        <v>37</v>
      </c>
      <c r="AX237" s="14" t="s">
        <v>83</v>
      </c>
      <c r="AY237" s="256" t="s">
        <v>144</v>
      </c>
    </row>
    <row r="238" s="2" customFormat="1" ht="14.4" customHeight="1">
      <c r="A238" s="40"/>
      <c r="B238" s="41"/>
      <c r="C238" s="214" t="s">
        <v>275</v>
      </c>
      <c r="D238" s="214" t="s">
        <v>147</v>
      </c>
      <c r="E238" s="215" t="s">
        <v>451</v>
      </c>
      <c r="F238" s="216" t="s">
        <v>452</v>
      </c>
      <c r="G238" s="217" t="s">
        <v>328</v>
      </c>
      <c r="H238" s="218">
        <v>41.5</v>
      </c>
      <c r="I238" s="219"/>
      <c r="J238" s="220">
        <f>ROUND(I238*H238,2)</f>
        <v>0</v>
      </c>
      <c r="K238" s="216" t="s">
        <v>151</v>
      </c>
      <c r="L238" s="46"/>
      <c r="M238" s="221" t="s">
        <v>19</v>
      </c>
      <c r="N238" s="222" t="s">
        <v>46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176</v>
      </c>
      <c r="AT238" s="225" t="s">
        <v>147</v>
      </c>
      <c r="AU238" s="225" t="s">
        <v>85</v>
      </c>
      <c r="AY238" s="19" t="s">
        <v>144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83</v>
      </c>
      <c r="BK238" s="226">
        <f>ROUND(I238*H238,2)</f>
        <v>0</v>
      </c>
      <c r="BL238" s="19" t="s">
        <v>176</v>
      </c>
      <c r="BM238" s="225" t="s">
        <v>453</v>
      </c>
    </row>
    <row r="239" s="2" customFormat="1">
      <c r="A239" s="40"/>
      <c r="B239" s="41"/>
      <c r="C239" s="42"/>
      <c r="D239" s="227" t="s">
        <v>154</v>
      </c>
      <c r="E239" s="42"/>
      <c r="F239" s="228" t="s">
        <v>454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154</v>
      </c>
      <c r="AU239" s="19" t="s">
        <v>85</v>
      </c>
    </row>
    <row r="240" s="2" customFormat="1">
      <c r="A240" s="40"/>
      <c r="B240" s="41"/>
      <c r="C240" s="42"/>
      <c r="D240" s="232" t="s">
        <v>155</v>
      </c>
      <c r="E240" s="42"/>
      <c r="F240" s="233" t="s">
        <v>455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155</v>
      </c>
      <c r="AU240" s="19" t="s">
        <v>85</v>
      </c>
    </row>
    <row r="241" s="13" customFormat="1">
      <c r="A241" s="13"/>
      <c r="B241" s="235"/>
      <c r="C241" s="236"/>
      <c r="D241" s="227" t="s">
        <v>173</v>
      </c>
      <c r="E241" s="237" t="s">
        <v>19</v>
      </c>
      <c r="F241" s="238" t="s">
        <v>456</v>
      </c>
      <c r="G241" s="236"/>
      <c r="H241" s="239">
        <v>41.5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173</v>
      </c>
      <c r="AU241" s="245" t="s">
        <v>85</v>
      </c>
      <c r="AV241" s="13" t="s">
        <v>85</v>
      </c>
      <c r="AW241" s="13" t="s">
        <v>37</v>
      </c>
      <c r="AX241" s="13" t="s">
        <v>75</v>
      </c>
      <c r="AY241" s="245" t="s">
        <v>144</v>
      </c>
    </row>
    <row r="242" s="14" customFormat="1">
      <c r="A242" s="14"/>
      <c r="B242" s="246"/>
      <c r="C242" s="247"/>
      <c r="D242" s="227" t="s">
        <v>173</v>
      </c>
      <c r="E242" s="248" t="s">
        <v>19</v>
      </c>
      <c r="F242" s="249" t="s">
        <v>175</v>
      </c>
      <c r="G242" s="247"/>
      <c r="H242" s="250">
        <v>41.5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173</v>
      </c>
      <c r="AU242" s="256" t="s">
        <v>85</v>
      </c>
      <c r="AV242" s="14" t="s">
        <v>176</v>
      </c>
      <c r="AW242" s="14" t="s">
        <v>37</v>
      </c>
      <c r="AX242" s="14" t="s">
        <v>83</v>
      </c>
      <c r="AY242" s="256" t="s">
        <v>144</v>
      </c>
    </row>
    <row r="243" s="2" customFormat="1" ht="14.4" customHeight="1">
      <c r="A243" s="40"/>
      <c r="B243" s="41"/>
      <c r="C243" s="214" t="s">
        <v>457</v>
      </c>
      <c r="D243" s="214" t="s">
        <v>147</v>
      </c>
      <c r="E243" s="215" t="s">
        <v>458</v>
      </c>
      <c r="F243" s="216" t="s">
        <v>459</v>
      </c>
      <c r="G243" s="217" t="s">
        <v>187</v>
      </c>
      <c r="H243" s="218">
        <v>75.75</v>
      </c>
      <c r="I243" s="219"/>
      <c r="J243" s="220">
        <f>ROUND(I243*H243,2)</f>
        <v>0</v>
      </c>
      <c r="K243" s="216" t="s">
        <v>151</v>
      </c>
      <c r="L243" s="46"/>
      <c r="M243" s="221" t="s">
        <v>19</v>
      </c>
      <c r="N243" s="222" t="s">
        <v>46</v>
      </c>
      <c r="O243" s="86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176</v>
      </c>
      <c r="AT243" s="225" t="s">
        <v>147</v>
      </c>
      <c r="AU243" s="225" t="s">
        <v>85</v>
      </c>
      <c r="AY243" s="19" t="s">
        <v>144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83</v>
      </c>
      <c r="BK243" s="226">
        <f>ROUND(I243*H243,2)</f>
        <v>0</v>
      </c>
      <c r="BL243" s="19" t="s">
        <v>176</v>
      </c>
      <c r="BM243" s="225" t="s">
        <v>460</v>
      </c>
    </row>
    <row r="244" s="2" customFormat="1">
      <c r="A244" s="40"/>
      <c r="B244" s="41"/>
      <c r="C244" s="42"/>
      <c r="D244" s="227" t="s">
        <v>154</v>
      </c>
      <c r="E244" s="42"/>
      <c r="F244" s="228" t="s">
        <v>461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154</v>
      </c>
      <c r="AU244" s="19" t="s">
        <v>85</v>
      </c>
    </row>
    <row r="245" s="2" customFormat="1">
      <c r="A245" s="40"/>
      <c r="B245" s="41"/>
      <c r="C245" s="42"/>
      <c r="D245" s="232" t="s">
        <v>155</v>
      </c>
      <c r="E245" s="42"/>
      <c r="F245" s="233" t="s">
        <v>462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155</v>
      </c>
      <c r="AU245" s="19" t="s">
        <v>85</v>
      </c>
    </row>
    <row r="246" s="15" customFormat="1">
      <c r="A246" s="15"/>
      <c r="B246" s="261"/>
      <c r="C246" s="262"/>
      <c r="D246" s="227" t="s">
        <v>173</v>
      </c>
      <c r="E246" s="263" t="s">
        <v>19</v>
      </c>
      <c r="F246" s="264" t="s">
        <v>370</v>
      </c>
      <c r="G246" s="262"/>
      <c r="H246" s="263" t="s">
        <v>19</v>
      </c>
      <c r="I246" s="265"/>
      <c r="J246" s="262"/>
      <c r="K246" s="262"/>
      <c r="L246" s="266"/>
      <c r="M246" s="267"/>
      <c r="N246" s="268"/>
      <c r="O246" s="268"/>
      <c r="P246" s="268"/>
      <c r="Q246" s="268"/>
      <c r="R246" s="268"/>
      <c r="S246" s="268"/>
      <c r="T246" s="269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0" t="s">
        <v>173</v>
      </c>
      <c r="AU246" s="270" t="s">
        <v>85</v>
      </c>
      <c r="AV246" s="15" t="s">
        <v>83</v>
      </c>
      <c r="AW246" s="15" t="s">
        <v>37</v>
      </c>
      <c r="AX246" s="15" t="s">
        <v>75</v>
      </c>
      <c r="AY246" s="270" t="s">
        <v>144</v>
      </c>
    </row>
    <row r="247" s="13" customFormat="1">
      <c r="A247" s="13"/>
      <c r="B247" s="235"/>
      <c r="C247" s="236"/>
      <c r="D247" s="227" t="s">
        <v>173</v>
      </c>
      <c r="E247" s="237" t="s">
        <v>19</v>
      </c>
      <c r="F247" s="238" t="s">
        <v>371</v>
      </c>
      <c r="G247" s="236"/>
      <c r="H247" s="239">
        <v>75.75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173</v>
      </c>
      <c r="AU247" s="245" t="s">
        <v>85</v>
      </c>
      <c r="AV247" s="13" t="s">
        <v>85</v>
      </c>
      <c r="AW247" s="13" t="s">
        <v>37</v>
      </c>
      <c r="AX247" s="13" t="s">
        <v>75</v>
      </c>
      <c r="AY247" s="245" t="s">
        <v>144</v>
      </c>
    </row>
    <row r="248" s="14" customFormat="1">
      <c r="A248" s="14"/>
      <c r="B248" s="246"/>
      <c r="C248" s="247"/>
      <c r="D248" s="227" t="s">
        <v>173</v>
      </c>
      <c r="E248" s="248" t="s">
        <v>19</v>
      </c>
      <c r="F248" s="249" t="s">
        <v>175</v>
      </c>
      <c r="G248" s="247"/>
      <c r="H248" s="250">
        <v>75.75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173</v>
      </c>
      <c r="AU248" s="256" t="s">
        <v>85</v>
      </c>
      <c r="AV248" s="14" t="s">
        <v>176</v>
      </c>
      <c r="AW248" s="14" t="s">
        <v>37</v>
      </c>
      <c r="AX248" s="14" t="s">
        <v>83</v>
      </c>
      <c r="AY248" s="256" t="s">
        <v>144</v>
      </c>
    </row>
    <row r="249" s="12" customFormat="1" ht="22.8" customHeight="1">
      <c r="A249" s="12"/>
      <c r="B249" s="198"/>
      <c r="C249" s="199"/>
      <c r="D249" s="200" t="s">
        <v>74</v>
      </c>
      <c r="E249" s="212" t="s">
        <v>85</v>
      </c>
      <c r="F249" s="212" t="s">
        <v>463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SUM(P250:P260)</f>
        <v>0</v>
      </c>
      <c r="Q249" s="206"/>
      <c r="R249" s="207">
        <f>SUM(R250:R260)</f>
        <v>12.628171</v>
      </c>
      <c r="S249" s="206"/>
      <c r="T249" s="208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9" t="s">
        <v>83</v>
      </c>
      <c r="AT249" s="210" t="s">
        <v>74</v>
      </c>
      <c r="AU249" s="210" t="s">
        <v>83</v>
      </c>
      <c r="AY249" s="209" t="s">
        <v>144</v>
      </c>
      <c r="BK249" s="211">
        <f>SUM(BK250:BK260)</f>
        <v>0</v>
      </c>
    </row>
    <row r="250" s="2" customFormat="1" ht="22.2" customHeight="1">
      <c r="A250" s="40"/>
      <c r="B250" s="41"/>
      <c r="C250" s="214" t="s">
        <v>464</v>
      </c>
      <c r="D250" s="214" t="s">
        <v>147</v>
      </c>
      <c r="E250" s="215" t="s">
        <v>465</v>
      </c>
      <c r="F250" s="216" t="s">
        <v>466</v>
      </c>
      <c r="G250" s="217" t="s">
        <v>328</v>
      </c>
      <c r="H250" s="218">
        <v>41.5</v>
      </c>
      <c r="I250" s="219"/>
      <c r="J250" s="220">
        <f>ROUND(I250*H250,2)</f>
        <v>0</v>
      </c>
      <c r="K250" s="216" t="s">
        <v>151</v>
      </c>
      <c r="L250" s="46"/>
      <c r="M250" s="221" t="s">
        <v>19</v>
      </c>
      <c r="N250" s="222" t="s">
        <v>46</v>
      </c>
      <c r="O250" s="86"/>
      <c r="P250" s="223">
        <f>O250*H250</f>
        <v>0</v>
      </c>
      <c r="Q250" s="223">
        <v>0.20449000000000001</v>
      </c>
      <c r="R250" s="223">
        <f>Q250*H250</f>
        <v>8.4863350000000004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176</v>
      </c>
      <c r="AT250" s="225" t="s">
        <v>147</v>
      </c>
      <c r="AU250" s="225" t="s">
        <v>85</v>
      </c>
      <c r="AY250" s="19" t="s">
        <v>144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83</v>
      </c>
      <c r="BK250" s="226">
        <f>ROUND(I250*H250,2)</f>
        <v>0</v>
      </c>
      <c r="BL250" s="19" t="s">
        <v>176</v>
      </c>
      <c r="BM250" s="225" t="s">
        <v>467</v>
      </c>
    </row>
    <row r="251" s="2" customFormat="1">
      <c r="A251" s="40"/>
      <c r="B251" s="41"/>
      <c r="C251" s="42"/>
      <c r="D251" s="227" t="s">
        <v>154</v>
      </c>
      <c r="E251" s="42"/>
      <c r="F251" s="228" t="s">
        <v>468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154</v>
      </c>
      <c r="AU251" s="19" t="s">
        <v>85</v>
      </c>
    </row>
    <row r="252" s="2" customFormat="1">
      <c r="A252" s="40"/>
      <c r="B252" s="41"/>
      <c r="C252" s="42"/>
      <c r="D252" s="232" t="s">
        <v>155</v>
      </c>
      <c r="E252" s="42"/>
      <c r="F252" s="233" t="s">
        <v>469</v>
      </c>
      <c r="G252" s="42"/>
      <c r="H252" s="42"/>
      <c r="I252" s="229"/>
      <c r="J252" s="42"/>
      <c r="K252" s="42"/>
      <c r="L252" s="46"/>
      <c r="M252" s="230"/>
      <c r="N252" s="231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155</v>
      </c>
      <c r="AU252" s="19" t="s">
        <v>85</v>
      </c>
    </row>
    <row r="253" s="13" customFormat="1">
      <c r="A253" s="13"/>
      <c r="B253" s="235"/>
      <c r="C253" s="236"/>
      <c r="D253" s="227" t="s">
        <v>173</v>
      </c>
      <c r="E253" s="237" t="s">
        <v>19</v>
      </c>
      <c r="F253" s="238" t="s">
        <v>470</v>
      </c>
      <c r="G253" s="236"/>
      <c r="H253" s="239">
        <v>41.5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173</v>
      </c>
      <c r="AU253" s="245" t="s">
        <v>85</v>
      </c>
      <c r="AV253" s="13" t="s">
        <v>85</v>
      </c>
      <c r="AW253" s="13" t="s">
        <v>37</v>
      </c>
      <c r="AX253" s="13" t="s">
        <v>75</v>
      </c>
      <c r="AY253" s="245" t="s">
        <v>144</v>
      </c>
    </row>
    <row r="254" s="14" customFormat="1">
      <c r="A254" s="14"/>
      <c r="B254" s="246"/>
      <c r="C254" s="247"/>
      <c r="D254" s="227" t="s">
        <v>173</v>
      </c>
      <c r="E254" s="248" t="s">
        <v>19</v>
      </c>
      <c r="F254" s="249" t="s">
        <v>175</v>
      </c>
      <c r="G254" s="247"/>
      <c r="H254" s="250">
        <v>41.5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173</v>
      </c>
      <c r="AU254" s="256" t="s">
        <v>85</v>
      </c>
      <c r="AV254" s="14" t="s">
        <v>176</v>
      </c>
      <c r="AW254" s="14" t="s">
        <v>37</v>
      </c>
      <c r="AX254" s="14" t="s">
        <v>83</v>
      </c>
      <c r="AY254" s="256" t="s">
        <v>144</v>
      </c>
    </row>
    <row r="255" s="2" customFormat="1" ht="14.4" customHeight="1">
      <c r="A255" s="40"/>
      <c r="B255" s="41"/>
      <c r="C255" s="214" t="s">
        <v>471</v>
      </c>
      <c r="D255" s="214" t="s">
        <v>147</v>
      </c>
      <c r="E255" s="215" t="s">
        <v>472</v>
      </c>
      <c r="F255" s="216" t="s">
        <v>473</v>
      </c>
      <c r="G255" s="217" t="s">
        <v>374</v>
      </c>
      <c r="H255" s="218">
        <v>1.8</v>
      </c>
      <c r="I255" s="219"/>
      <c r="J255" s="220">
        <f>ROUND(I255*H255,2)</f>
        <v>0</v>
      </c>
      <c r="K255" s="216" t="s">
        <v>151</v>
      </c>
      <c r="L255" s="46"/>
      <c r="M255" s="221" t="s">
        <v>19</v>
      </c>
      <c r="N255" s="222" t="s">
        <v>46</v>
      </c>
      <c r="O255" s="86"/>
      <c r="P255" s="223">
        <f>O255*H255</f>
        <v>0</v>
      </c>
      <c r="Q255" s="223">
        <v>2.3010199999999998</v>
      </c>
      <c r="R255" s="223">
        <f>Q255*H255</f>
        <v>4.1418359999999996</v>
      </c>
      <c r="S255" s="223">
        <v>0</v>
      </c>
      <c r="T255" s="22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5" t="s">
        <v>176</v>
      </c>
      <c r="AT255" s="225" t="s">
        <v>147</v>
      </c>
      <c r="AU255" s="225" t="s">
        <v>85</v>
      </c>
      <c r="AY255" s="19" t="s">
        <v>144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9" t="s">
        <v>83</v>
      </c>
      <c r="BK255" s="226">
        <f>ROUND(I255*H255,2)</f>
        <v>0</v>
      </c>
      <c r="BL255" s="19" t="s">
        <v>176</v>
      </c>
      <c r="BM255" s="225" t="s">
        <v>474</v>
      </c>
    </row>
    <row r="256" s="2" customFormat="1">
      <c r="A256" s="40"/>
      <c r="B256" s="41"/>
      <c r="C256" s="42"/>
      <c r="D256" s="227" t="s">
        <v>154</v>
      </c>
      <c r="E256" s="42"/>
      <c r="F256" s="228" t="s">
        <v>475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154</v>
      </c>
      <c r="AU256" s="19" t="s">
        <v>85</v>
      </c>
    </row>
    <row r="257" s="2" customFormat="1">
      <c r="A257" s="40"/>
      <c r="B257" s="41"/>
      <c r="C257" s="42"/>
      <c r="D257" s="232" t="s">
        <v>155</v>
      </c>
      <c r="E257" s="42"/>
      <c r="F257" s="233" t="s">
        <v>476</v>
      </c>
      <c r="G257" s="42"/>
      <c r="H257" s="42"/>
      <c r="I257" s="229"/>
      <c r="J257" s="42"/>
      <c r="K257" s="42"/>
      <c r="L257" s="46"/>
      <c r="M257" s="230"/>
      <c r="N257" s="231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155</v>
      </c>
      <c r="AU257" s="19" t="s">
        <v>85</v>
      </c>
    </row>
    <row r="258" s="2" customFormat="1">
      <c r="A258" s="40"/>
      <c r="B258" s="41"/>
      <c r="C258" s="42"/>
      <c r="D258" s="227" t="s">
        <v>162</v>
      </c>
      <c r="E258" s="42"/>
      <c r="F258" s="234" t="s">
        <v>477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162</v>
      </c>
      <c r="AU258" s="19" t="s">
        <v>85</v>
      </c>
    </row>
    <row r="259" s="13" customFormat="1">
      <c r="A259" s="13"/>
      <c r="B259" s="235"/>
      <c r="C259" s="236"/>
      <c r="D259" s="227" t="s">
        <v>173</v>
      </c>
      <c r="E259" s="237" t="s">
        <v>19</v>
      </c>
      <c r="F259" s="238" t="s">
        <v>478</v>
      </c>
      <c r="G259" s="236"/>
      <c r="H259" s="239">
        <v>1.8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173</v>
      </c>
      <c r="AU259" s="245" t="s">
        <v>85</v>
      </c>
      <c r="AV259" s="13" t="s">
        <v>85</v>
      </c>
      <c r="AW259" s="13" t="s">
        <v>37</v>
      </c>
      <c r="AX259" s="13" t="s">
        <v>75</v>
      </c>
      <c r="AY259" s="245" t="s">
        <v>144</v>
      </c>
    </row>
    <row r="260" s="14" customFormat="1">
      <c r="A260" s="14"/>
      <c r="B260" s="246"/>
      <c r="C260" s="247"/>
      <c r="D260" s="227" t="s">
        <v>173</v>
      </c>
      <c r="E260" s="248" t="s">
        <v>19</v>
      </c>
      <c r="F260" s="249" t="s">
        <v>175</v>
      </c>
      <c r="G260" s="247"/>
      <c r="H260" s="250">
        <v>1.8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6" t="s">
        <v>173</v>
      </c>
      <c r="AU260" s="256" t="s">
        <v>85</v>
      </c>
      <c r="AV260" s="14" t="s">
        <v>176</v>
      </c>
      <c r="AW260" s="14" t="s">
        <v>37</v>
      </c>
      <c r="AX260" s="14" t="s">
        <v>83</v>
      </c>
      <c r="AY260" s="256" t="s">
        <v>144</v>
      </c>
    </row>
    <row r="261" s="12" customFormat="1" ht="22.8" customHeight="1">
      <c r="A261" s="12"/>
      <c r="B261" s="198"/>
      <c r="C261" s="199"/>
      <c r="D261" s="200" t="s">
        <v>74</v>
      </c>
      <c r="E261" s="212" t="s">
        <v>166</v>
      </c>
      <c r="F261" s="212" t="s">
        <v>479</v>
      </c>
      <c r="G261" s="199"/>
      <c r="H261" s="199"/>
      <c r="I261" s="202"/>
      <c r="J261" s="213">
        <f>BK261</f>
        <v>0</v>
      </c>
      <c r="K261" s="199"/>
      <c r="L261" s="204"/>
      <c r="M261" s="205"/>
      <c r="N261" s="206"/>
      <c r="O261" s="206"/>
      <c r="P261" s="207">
        <f>SUM(P262:P281)</f>
        <v>0</v>
      </c>
      <c r="Q261" s="206"/>
      <c r="R261" s="207">
        <f>SUM(R262:R281)</f>
        <v>2.3994468000000002</v>
      </c>
      <c r="S261" s="206"/>
      <c r="T261" s="208">
        <f>SUM(T262:T281)</f>
        <v>0.0029106000000000002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9" t="s">
        <v>83</v>
      </c>
      <c r="AT261" s="210" t="s">
        <v>74</v>
      </c>
      <c r="AU261" s="210" t="s">
        <v>83</v>
      </c>
      <c r="AY261" s="209" t="s">
        <v>144</v>
      </c>
      <c r="BK261" s="211">
        <f>SUM(BK262:BK281)</f>
        <v>0</v>
      </c>
    </row>
    <row r="262" s="2" customFormat="1" ht="19.8" customHeight="1">
      <c r="A262" s="40"/>
      <c r="B262" s="41"/>
      <c r="C262" s="214" t="s">
        <v>480</v>
      </c>
      <c r="D262" s="214" t="s">
        <v>147</v>
      </c>
      <c r="E262" s="215" t="s">
        <v>481</v>
      </c>
      <c r="F262" s="216" t="s">
        <v>482</v>
      </c>
      <c r="G262" s="217" t="s">
        <v>187</v>
      </c>
      <c r="H262" s="218">
        <v>5.4000000000000004</v>
      </c>
      <c r="I262" s="219"/>
      <c r="J262" s="220">
        <f>ROUND(I262*H262,2)</f>
        <v>0</v>
      </c>
      <c r="K262" s="216" t="s">
        <v>151</v>
      </c>
      <c r="L262" s="46"/>
      <c r="M262" s="221" t="s">
        <v>19</v>
      </c>
      <c r="N262" s="222" t="s">
        <v>46</v>
      </c>
      <c r="O262" s="86"/>
      <c r="P262" s="223">
        <f>O262*H262</f>
        <v>0</v>
      </c>
      <c r="Q262" s="223">
        <v>0.34839999999999999</v>
      </c>
      <c r="R262" s="223">
        <f>Q262*H262</f>
        <v>1.8813600000000001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176</v>
      </c>
      <c r="AT262" s="225" t="s">
        <v>147</v>
      </c>
      <c r="AU262" s="225" t="s">
        <v>85</v>
      </c>
      <c r="AY262" s="19" t="s">
        <v>144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83</v>
      </c>
      <c r="BK262" s="226">
        <f>ROUND(I262*H262,2)</f>
        <v>0</v>
      </c>
      <c r="BL262" s="19" t="s">
        <v>176</v>
      </c>
      <c r="BM262" s="225" t="s">
        <v>483</v>
      </c>
    </row>
    <row r="263" s="2" customFormat="1">
      <c r="A263" s="40"/>
      <c r="B263" s="41"/>
      <c r="C263" s="42"/>
      <c r="D263" s="227" t="s">
        <v>154</v>
      </c>
      <c r="E263" s="42"/>
      <c r="F263" s="228" t="s">
        <v>484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154</v>
      </c>
      <c r="AU263" s="19" t="s">
        <v>85</v>
      </c>
    </row>
    <row r="264" s="2" customFormat="1">
      <c r="A264" s="40"/>
      <c r="B264" s="41"/>
      <c r="C264" s="42"/>
      <c r="D264" s="232" t="s">
        <v>155</v>
      </c>
      <c r="E264" s="42"/>
      <c r="F264" s="233" t="s">
        <v>485</v>
      </c>
      <c r="G264" s="42"/>
      <c r="H264" s="42"/>
      <c r="I264" s="229"/>
      <c r="J264" s="42"/>
      <c r="K264" s="42"/>
      <c r="L264" s="46"/>
      <c r="M264" s="230"/>
      <c r="N264" s="231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155</v>
      </c>
      <c r="AU264" s="19" t="s">
        <v>85</v>
      </c>
    </row>
    <row r="265" s="13" customFormat="1">
      <c r="A265" s="13"/>
      <c r="B265" s="235"/>
      <c r="C265" s="236"/>
      <c r="D265" s="227" t="s">
        <v>173</v>
      </c>
      <c r="E265" s="237" t="s">
        <v>19</v>
      </c>
      <c r="F265" s="238" t="s">
        <v>486</v>
      </c>
      <c r="G265" s="236"/>
      <c r="H265" s="239">
        <v>5.4000000000000004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173</v>
      </c>
      <c r="AU265" s="245" t="s">
        <v>85</v>
      </c>
      <c r="AV265" s="13" t="s">
        <v>85</v>
      </c>
      <c r="AW265" s="13" t="s">
        <v>37</v>
      </c>
      <c r="AX265" s="13" t="s">
        <v>83</v>
      </c>
      <c r="AY265" s="245" t="s">
        <v>144</v>
      </c>
    </row>
    <row r="266" s="2" customFormat="1" ht="22.2" customHeight="1">
      <c r="A266" s="40"/>
      <c r="B266" s="41"/>
      <c r="C266" s="214" t="s">
        <v>487</v>
      </c>
      <c r="D266" s="214" t="s">
        <v>147</v>
      </c>
      <c r="E266" s="215" t="s">
        <v>488</v>
      </c>
      <c r="F266" s="216" t="s">
        <v>489</v>
      </c>
      <c r="G266" s="217" t="s">
        <v>328</v>
      </c>
      <c r="H266" s="218">
        <v>291.06</v>
      </c>
      <c r="I266" s="219"/>
      <c r="J266" s="220">
        <f>ROUND(I266*H266,2)</f>
        <v>0</v>
      </c>
      <c r="K266" s="216" t="s">
        <v>19</v>
      </c>
      <c r="L266" s="46"/>
      <c r="M266" s="221" t="s">
        <v>19</v>
      </c>
      <c r="N266" s="222" t="s">
        <v>46</v>
      </c>
      <c r="O266" s="86"/>
      <c r="P266" s="223">
        <f>O266*H266</f>
        <v>0</v>
      </c>
      <c r="Q266" s="223">
        <v>0.0017799999999999999</v>
      </c>
      <c r="R266" s="223">
        <f>Q266*H266</f>
        <v>0.51808679999999996</v>
      </c>
      <c r="S266" s="223">
        <v>1.0000000000000001E-05</v>
      </c>
      <c r="T266" s="224">
        <f>S266*H266</f>
        <v>0.0029106000000000002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176</v>
      </c>
      <c r="AT266" s="225" t="s">
        <v>147</v>
      </c>
      <c r="AU266" s="225" t="s">
        <v>85</v>
      </c>
      <c r="AY266" s="19" t="s">
        <v>144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83</v>
      </c>
      <c r="BK266" s="226">
        <f>ROUND(I266*H266,2)</f>
        <v>0</v>
      </c>
      <c r="BL266" s="19" t="s">
        <v>176</v>
      </c>
      <c r="BM266" s="225" t="s">
        <v>490</v>
      </c>
    </row>
    <row r="267" s="2" customFormat="1">
      <c r="A267" s="40"/>
      <c r="B267" s="41"/>
      <c r="C267" s="42"/>
      <c r="D267" s="227" t="s">
        <v>154</v>
      </c>
      <c r="E267" s="42"/>
      <c r="F267" s="228" t="s">
        <v>489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154</v>
      </c>
      <c r="AU267" s="19" t="s">
        <v>85</v>
      </c>
    </row>
    <row r="268" s="15" customFormat="1">
      <c r="A268" s="15"/>
      <c r="B268" s="261"/>
      <c r="C268" s="262"/>
      <c r="D268" s="227" t="s">
        <v>173</v>
      </c>
      <c r="E268" s="263" t="s">
        <v>19</v>
      </c>
      <c r="F268" s="264" t="s">
        <v>491</v>
      </c>
      <c r="G268" s="262"/>
      <c r="H268" s="263" t="s">
        <v>19</v>
      </c>
      <c r="I268" s="265"/>
      <c r="J268" s="262"/>
      <c r="K268" s="262"/>
      <c r="L268" s="266"/>
      <c r="M268" s="267"/>
      <c r="N268" s="268"/>
      <c r="O268" s="268"/>
      <c r="P268" s="268"/>
      <c r="Q268" s="268"/>
      <c r="R268" s="268"/>
      <c r="S268" s="268"/>
      <c r="T268" s="26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0" t="s">
        <v>173</v>
      </c>
      <c r="AU268" s="270" t="s">
        <v>85</v>
      </c>
      <c r="AV268" s="15" t="s">
        <v>83</v>
      </c>
      <c r="AW268" s="15" t="s">
        <v>37</v>
      </c>
      <c r="AX268" s="15" t="s">
        <v>75</v>
      </c>
      <c r="AY268" s="270" t="s">
        <v>144</v>
      </c>
    </row>
    <row r="269" s="13" customFormat="1">
      <c r="A269" s="13"/>
      <c r="B269" s="235"/>
      <c r="C269" s="236"/>
      <c r="D269" s="227" t="s">
        <v>173</v>
      </c>
      <c r="E269" s="237" t="s">
        <v>19</v>
      </c>
      <c r="F269" s="238" t="s">
        <v>75</v>
      </c>
      <c r="G269" s="236"/>
      <c r="H269" s="239">
        <v>0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173</v>
      </c>
      <c r="AU269" s="245" t="s">
        <v>85</v>
      </c>
      <c r="AV269" s="13" t="s">
        <v>85</v>
      </c>
      <c r="AW269" s="13" t="s">
        <v>37</v>
      </c>
      <c r="AX269" s="13" t="s">
        <v>75</v>
      </c>
      <c r="AY269" s="245" t="s">
        <v>144</v>
      </c>
    </row>
    <row r="270" s="16" customFormat="1">
      <c r="A270" s="16"/>
      <c r="B270" s="271"/>
      <c r="C270" s="272"/>
      <c r="D270" s="227" t="s">
        <v>173</v>
      </c>
      <c r="E270" s="273" t="s">
        <v>19</v>
      </c>
      <c r="F270" s="274" t="s">
        <v>492</v>
      </c>
      <c r="G270" s="272"/>
      <c r="H270" s="275">
        <v>0</v>
      </c>
      <c r="I270" s="276"/>
      <c r="J270" s="272"/>
      <c r="K270" s="272"/>
      <c r="L270" s="277"/>
      <c r="M270" s="278"/>
      <c r="N270" s="279"/>
      <c r="O270" s="279"/>
      <c r="P270" s="279"/>
      <c r="Q270" s="279"/>
      <c r="R270" s="279"/>
      <c r="S270" s="279"/>
      <c r="T270" s="280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81" t="s">
        <v>173</v>
      </c>
      <c r="AU270" s="281" t="s">
        <v>85</v>
      </c>
      <c r="AV270" s="16" t="s">
        <v>166</v>
      </c>
      <c r="AW270" s="16" t="s">
        <v>37</v>
      </c>
      <c r="AX270" s="16" t="s">
        <v>75</v>
      </c>
      <c r="AY270" s="281" t="s">
        <v>144</v>
      </c>
    </row>
    <row r="271" s="15" customFormat="1">
      <c r="A271" s="15"/>
      <c r="B271" s="261"/>
      <c r="C271" s="262"/>
      <c r="D271" s="227" t="s">
        <v>173</v>
      </c>
      <c r="E271" s="263" t="s">
        <v>19</v>
      </c>
      <c r="F271" s="264" t="s">
        <v>396</v>
      </c>
      <c r="G271" s="262"/>
      <c r="H271" s="263" t="s">
        <v>19</v>
      </c>
      <c r="I271" s="265"/>
      <c r="J271" s="262"/>
      <c r="K271" s="262"/>
      <c r="L271" s="266"/>
      <c r="M271" s="267"/>
      <c r="N271" s="268"/>
      <c r="O271" s="268"/>
      <c r="P271" s="268"/>
      <c r="Q271" s="268"/>
      <c r="R271" s="268"/>
      <c r="S271" s="268"/>
      <c r="T271" s="269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0" t="s">
        <v>173</v>
      </c>
      <c r="AU271" s="270" t="s">
        <v>85</v>
      </c>
      <c r="AV271" s="15" t="s">
        <v>83</v>
      </c>
      <c r="AW271" s="15" t="s">
        <v>37</v>
      </c>
      <c r="AX271" s="15" t="s">
        <v>75</v>
      </c>
      <c r="AY271" s="270" t="s">
        <v>144</v>
      </c>
    </row>
    <row r="272" s="13" customFormat="1">
      <c r="A272" s="13"/>
      <c r="B272" s="235"/>
      <c r="C272" s="236"/>
      <c r="D272" s="227" t="s">
        <v>173</v>
      </c>
      <c r="E272" s="237" t="s">
        <v>19</v>
      </c>
      <c r="F272" s="238" t="s">
        <v>493</v>
      </c>
      <c r="G272" s="236"/>
      <c r="H272" s="239">
        <v>100.68000000000001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173</v>
      </c>
      <c r="AU272" s="245" t="s">
        <v>85</v>
      </c>
      <c r="AV272" s="13" t="s">
        <v>85</v>
      </c>
      <c r="AW272" s="13" t="s">
        <v>37</v>
      </c>
      <c r="AX272" s="13" t="s">
        <v>75</v>
      </c>
      <c r="AY272" s="245" t="s">
        <v>144</v>
      </c>
    </row>
    <row r="273" s="13" customFormat="1">
      <c r="A273" s="13"/>
      <c r="B273" s="235"/>
      <c r="C273" s="236"/>
      <c r="D273" s="227" t="s">
        <v>173</v>
      </c>
      <c r="E273" s="237" t="s">
        <v>19</v>
      </c>
      <c r="F273" s="238" t="s">
        <v>494</v>
      </c>
      <c r="G273" s="236"/>
      <c r="H273" s="239">
        <v>25.600000000000001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173</v>
      </c>
      <c r="AU273" s="245" t="s">
        <v>85</v>
      </c>
      <c r="AV273" s="13" t="s">
        <v>85</v>
      </c>
      <c r="AW273" s="13" t="s">
        <v>37</v>
      </c>
      <c r="AX273" s="13" t="s">
        <v>75</v>
      </c>
      <c r="AY273" s="245" t="s">
        <v>144</v>
      </c>
    </row>
    <row r="274" s="13" customFormat="1">
      <c r="A274" s="13"/>
      <c r="B274" s="235"/>
      <c r="C274" s="236"/>
      <c r="D274" s="227" t="s">
        <v>173</v>
      </c>
      <c r="E274" s="237" t="s">
        <v>19</v>
      </c>
      <c r="F274" s="238" t="s">
        <v>495</v>
      </c>
      <c r="G274" s="236"/>
      <c r="H274" s="239">
        <v>29.600000000000001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173</v>
      </c>
      <c r="AU274" s="245" t="s">
        <v>85</v>
      </c>
      <c r="AV274" s="13" t="s">
        <v>85</v>
      </c>
      <c r="AW274" s="13" t="s">
        <v>37</v>
      </c>
      <c r="AX274" s="13" t="s">
        <v>75</v>
      </c>
      <c r="AY274" s="245" t="s">
        <v>144</v>
      </c>
    </row>
    <row r="275" s="13" customFormat="1">
      <c r="A275" s="13"/>
      <c r="B275" s="235"/>
      <c r="C275" s="236"/>
      <c r="D275" s="227" t="s">
        <v>173</v>
      </c>
      <c r="E275" s="237" t="s">
        <v>19</v>
      </c>
      <c r="F275" s="238" t="s">
        <v>496</v>
      </c>
      <c r="G275" s="236"/>
      <c r="H275" s="239">
        <v>20.800000000000001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173</v>
      </c>
      <c r="AU275" s="245" t="s">
        <v>85</v>
      </c>
      <c r="AV275" s="13" t="s">
        <v>85</v>
      </c>
      <c r="AW275" s="13" t="s">
        <v>37</v>
      </c>
      <c r="AX275" s="13" t="s">
        <v>75</v>
      </c>
      <c r="AY275" s="245" t="s">
        <v>144</v>
      </c>
    </row>
    <row r="276" s="13" customFormat="1">
      <c r="A276" s="13"/>
      <c r="B276" s="235"/>
      <c r="C276" s="236"/>
      <c r="D276" s="227" t="s">
        <v>173</v>
      </c>
      <c r="E276" s="237" t="s">
        <v>19</v>
      </c>
      <c r="F276" s="238" t="s">
        <v>497</v>
      </c>
      <c r="G276" s="236"/>
      <c r="H276" s="239">
        <v>31.920000000000002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173</v>
      </c>
      <c r="AU276" s="245" t="s">
        <v>85</v>
      </c>
      <c r="AV276" s="13" t="s">
        <v>85</v>
      </c>
      <c r="AW276" s="13" t="s">
        <v>37</v>
      </c>
      <c r="AX276" s="13" t="s">
        <v>75</v>
      </c>
      <c r="AY276" s="245" t="s">
        <v>144</v>
      </c>
    </row>
    <row r="277" s="13" customFormat="1">
      <c r="A277" s="13"/>
      <c r="B277" s="235"/>
      <c r="C277" s="236"/>
      <c r="D277" s="227" t="s">
        <v>173</v>
      </c>
      <c r="E277" s="237" t="s">
        <v>19</v>
      </c>
      <c r="F277" s="238" t="s">
        <v>498</v>
      </c>
      <c r="G277" s="236"/>
      <c r="H277" s="239">
        <v>26.600000000000001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173</v>
      </c>
      <c r="AU277" s="245" t="s">
        <v>85</v>
      </c>
      <c r="AV277" s="13" t="s">
        <v>85</v>
      </c>
      <c r="AW277" s="13" t="s">
        <v>37</v>
      </c>
      <c r="AX277" s="13" t="s">
        <v>75</v>
      </c>
      <c r="AY277" s="245" t="s">
        <v>144</v>
      </c>
    </row>
    <row r="278" s="13" customFormat="1">
      <c r="A278" s="13"/>
      <c r="B278" s="235"/>
      <c r="C278" s="236"/>
      <c r="D278" s="227" t="s">
        <v>173</v>
      </c>
      <c r="E278" s="237" t="s">
        <v>19</v>
      </c>
      <c r="F278" s="238" t="s">
        <v>499</v>
      </c>
      <c r="G278" s="236"/>
      <c r="H278" s="239">
        <v>23.940000000000001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173</v>
      </c>
      <c r="AU278" s="245" t="s">
        <v>85</v>
      </c>
      <c r="AV278" s="13" t="s">
        <v>85</v>
      </c>
      <c r="AW278" s="13" t="s">
        <v>37</v>
      </c>
      <c r="AX278" s="13" t="s">
        <v>75</v>
      </c>
      <c r="AY278" s="245" t="s">
        <v>144</v>
      </c>
    </row>
    <row r="279" s="13" customFormat="1">
      <c r="A279" s="13"/>
      <c r="B279" s="235"/>
      <c r="C279" s="236"/>
      <c r="D279" s="227" t="s">
        <v>173</v>
      </c>
      <c r="E279" s="237" t="s">
        <v>19</v>
      </c>
      <c r="F279" s="238" t="s">
        <v>500</v>
      </c>
      <c r="G279" s="236"/>
      <c r="H279" s="239">
        <v>31.920000000000002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173</v>
      </c>
      <c r="AU279" s="245" t="s">
        <v>85</v>
      </c>
      <c r="AV279" s="13" t="s">
        <v>85</v>
      </c>
      <c r="AW279" s="13" t="s">
        <v>37</v>
      </c>
      <c r="AX279" s="13" t="s">
        <v>75</v>
      </c>
      <c r="AY279" s="245" t="s">
        <v>144</v>
      </c>
    </row>
    <row r="280" s="16" customFormat="1">
      <c r="A280" s="16"/>
      <c r="B280" s="271"/>
      <c r="C280" s="272"/>
      <c r="D280" s="227" t="s">
        <v>173</v>
      </c>
      <c r="E280" s="273" t="s">
        <v>19</v>
      </c>
      <c r="F280" s="274" t="s">
        <v>492</v>
      </c>
      <c r="G280" s="272"/>
      <c r="H280" s="275">
        <v>291.06000000000006</v>
      </c>
      <c r="I280" s="276"/>
      <c r="J280" s="272"/>
      <c r="K280" s="272"/>
      <c r="L280" s="277"/>
      <c r="M280" s="278"/>
      <c r="N280" s="279"/>
      <c r="O280" s="279"/>
      <c r="P280" s="279"/>
      <c r="Q280" s="279"/>
      <c r="R280" s="279"/>
      <c r="S280" s="279"/>
      <c r="T280" s="280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81" t="s">
        <v>173</v>
      </c>
      <c r="AU280" s="281" t="s">
        <v>85</v>
      </c>
      <c r="AV280" s="16" t="s">
        <v>166</v>
      </c>
      <c r="AW280" s="16" t="s">
        <v>37</v>
      </c>
      <c r="AX280" s="16" t="s">
        <v>75</v>
      </c>
      <c r="AY280" s="281" t="s">
        <v>144</v>
      </c>
    </row>
    <row r="281" s="14" customFormat="1">
      <c r="A281" s="14"/>
      <c r="B281" s="246"/>
      <c r="C281" s="247"/>
      <c r="D281" s="227" t="s">
        <v>173</v>
      </c>
      <c r="E281" s="248" t="s">
        <v>19</v>
      </c>
      <c r="F281" s="249" t="s">
        <v>175</v>
      </c>
      <c r="G281" s="247"/>
      <c r="H281" s="250">
        <v>291.06000000000006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173</v>
      </c>
      <c r="AU281" s="256" t="s">
        <v>85</v>
      </c>
      <c r="AV281" s="14" t="s">
        <v>176</v>
      </c>
      <c r="AW281" s="14" t="s">
        <v>37</v>
      </c>
      <c r="AX281" s="14" t="s">
        <v>83</v>
      </c>
      <c r="AY281" s="256" t="s">
        <v>144</v>
      </c>
    </row>
    <row r="282" s="12" customFormat="1" ht="22.8" customHeight="1">
      <c r="A282" s="12"/>
      <c r="B282" s="198"/>
      <c r="C282" s="199"/>
      <c r="D282" s="200" t="s">
        <v>74</v>
      </c>
      <c r="E282" s="212" t="s">
        <v>176</v>
      </c>
      <c r="F282" s="212" t="s">
        <v>501</v>
      </c>
      <c r="G282" s="199"/>
      <c r="H282" s="199"/>
      <c r="I282" s="202"/>
      <c r="J282" s="213">
        <f>BK282</f>
        <v>0</v>
      </c>
      <c r="K282" s="199"/>
      <c r="L282" s="204"/>
      <c r="M282" s="205"/>
      <c r="N282" s="206"/>
      <c r="O282" s="206"/>
      <c r="P282" s="207">
        <f>SUM(P283:P287)</f>
        <v>0</v>
      </c>
      <c r="Q282" s="206"/>
      <c r="R282" s="207">
        <f>SUM(R283:R287)</f>
        <v>0.13513500000000001</v>
      </c>
      <c r="S282" s="206"/>
      <c r="T282" s="208">
        <f>SUM(T283:T287)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9" t="s">
        <v>83</v>
      </c>
      <c r="AT282" s="210" t="s">
        <v>74</v>
      </c>
      <c r="AU282" s="210" t="s">
        <v>83</v>
      </c>
      <c r="AY282" s="209" t="s">
        <v>144</v>
      </c>
      <c r="BK282" s="211">
        <f>SUM(BK283:BK287)</f>
        <v>0</v>
      </c>
    </row>
    <row r="283" s="2" customFormat="1" ht="14.4" customHeight="1">
      <c r="A283" s="40"/>
      <c r="B283" s="41"/>
      <c r="C283" s="214" t="s">
        <v>502</v>
      </c>
      <c r="D283" s="214" t="s">
        <v>147</v>
      </c>
      <c r="E283" s="215" t="s">
        <v>503</v>
      </c>
      <c r="F283" s="216" t="s">
        <v>504</v>
      </c>
      <c r="G283" s="217" t="s">
        <v>328</v>
      </c>
      <c r="H283" s="218">
        <v>3.8999999999999999</v>
      </c>
      <c r="I283" s="219"/>
      <c r="J283" s="220">
        <f>ROUND(I283*H283,2)</f>
        <v>0</v>
      </c>
      <c r="K283" s="216" t="s">
        <v>151</v>
      </c>
      <c r="L283" s="46"/>
      <c r="M283" s="221" t="s">
        <v>19</v>
      </c>
      <c r="N283" s="222" t="s">
        <v>46</v>
      </c>
      <c r="O283" s="86"/>
      <c r="P283" s="223">
        <f>O283*H283</f>
        <v>0</v>
      </c>
      <c r="Q283" s="223">
        <v>0.03465</v>
      </c>
      <c r="R283" s="223">
        <f>Q283*H283</f>
        <v>0.13513500000000001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176</v>
      </c>
      <c r="AT283" s="225" t="s">
        <v>147</v>
      </c>
      <c r="AU283" s="225" t="s">
        <v>85</v>
      </c>
      <c r="AY283" s="19" t="s">
        <v>144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83</v>
      </c>
      <c r="BK283" s="226">
        <f>ROUND(I283*H283,2)</f>
        <v>0</v>
      </c>
      <c r="BL283" s="19" t="s">
        <v>176</v>
      </c>
      <c r="BM283" s="225" t="s">
        <v>505</v>
      </c>
    </row>
    <row r="284" s="2" customFormat="1">
      <c r="A284" s="40"/>
      <c r="B284" s="41"/>
      <c r="C284" s="42"/>
      <c r="D284" s="227" t="s">
        <v>154</v>
      </c>
      <c r="E284" s="42"/>
      <c r="F284" s="228" t="s">
        <v>506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154</v>
      </c>
      <c r="AU284" s="19" t="s">
        <v>85</v>
      </c>
    </row>
    <row r="285" s="2" customFormat="1">
      <c r="A285" s="40"/>
      <c r="B285" s="41"/>
      <c r="C285" s="42"/>
      <c r="D285" s="232" t="s">
        <v>155</v>
      </c>
      <c r="E285" s="42"/>
      <c r="F285" s="233" t="s">
        <v>507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155</v>
      </c>
      <c r="AU285" s="19" t="s">
        <v>85</v>
      </c>
    </row>
    <row r="286" s="13" customFormat="1">
      <c r="A286" s="13"/>
      <c r="B286" s="235"/>
      <c r="C286" s="236"/>
      <c r="D286" s="227" t="s">
        <v>173</v>
      </c>
      <c r="E286" s="237" t="s">
        <v>19</v>
      </c>
      <c r="F286" s="238" t="s">
        <v>508</v>
      </c>
      <c r="G286" s="236"/>
      <c r="H286" s="239">
        <v>3.8999999999999999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173</v>
      </c>
      <c r="AU286" s="245" t="s">
        <v>85</v>
      </c>
      <c r="AV286" s="13" t="s">
        <v>85</v>
      </c>
      <c r="AW286" s="13" t="s">
        <v>37</v>
      </c>
      <c r="AX286" s="13" t="s">
        <v>75</v>
      </c>
      <c r="AY286" s="245" t="s">
        <v>144</v>
      </c>
    </row>
    <row r="287" s="14" customFormat="1">
      <c r="A287" s="14"/>
      <c r="B287" s="246"/>
      <c r="C287" s="247"/>
      <c r="D287" s="227" t="s">
        <v>173</v>
      </c>
      <c r="E287" s="248" t="s">
        <v>19</v>
      </c>
      <c r="F287" s="249" t="s">
        <v>175</v>
      </c>
      <c r="G287" s="247"/>
      <c r="H287" s="250">
        <v>3.8999999999999999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173</v>
      </c>
      <c r="AU287" s="256" t="s">
        <v>85</v>
      </c>
      <c r="AV287" s="14" t="s">
        <v>176</v>
      </c>
      <c r="AW287" s="14" t="s">
        <v>37</v>
      </c>
      <c r="AX287" s="14" t="s">
        <v>83</v>
      </c>
      <c r="AY287" s="256" t="s">
        <v>144</v>
      </c>
    </row>
    <row r="288" s="12" customFormat="1" ht="22.8" customHeight="1">
      <c r="A288" s="12"/>
      <c r="B288" s="198"/>
      <c r="C288" s="199"/>
      <c r="D288" s="200" t="s">
        <v>74</v>
      </c>
      <c r="E288" s="212" t="s">
        <v>143</v>
      </c>
      <c r="F288" s="212" t="s">
        <v>509</v>
      </c>
      <c r="G288" s="199"/>
      <c r="H288" s="199"/>
      <c r="I288" s="202"/>
      <c r="J288" s="213">
        <f>BK288</f>
        <v>0</v>
      </c>
      <c r="K288" s="199"/>
      <c r="L288" s="204"/>
      <c r="M288" s="205"/>
      <c r="N288" s="206"/>
      <c r="O288" s="206"/>
      <c r="P288" s="207">
        <f>SUM(P289:P300)</f>
        <v>0</v>
      </c>
      <c r="Q288" s="206"/>
      <c r="R288" s="207">
        <f>SUM(R289:R300)</f>
        <v>29.464730520000003</v>
      </c>
      <c r="S288" s="206"/>
      <c r="T288" s="208">
        <f>SUM(T289:T300)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83</v>
      </c>
      <c r="AT288" s="210" t="s">
        <v>74</v>
      </c>
      <c r="AU288" s="210" t="s">
        <v>83</v>
      </c>
      <c r="AY288" s="209" t="s">
        <v>144</v>
      </c>
      <c r="BK288" s="211">
        <f>SUM(BK289:BK300)</f>
        <v>0</v>
      </c>
    </row>
    <row r="289" s="2" customFormat="1" ht="14.4" customHeight="1">
      <c r="A289" s="40"/>
      <c r="B289" s="41"/>
      <c r="C289" s="214" t="s">
        <v>510</v>
      </c>
      <c r="D289" s="214" t="s">
        <v>147</v>
      </c>
      <c r="E289" s="215" t="s">
        <v>511</v>
      </c>
      <c r="F289" s="216" t="s">
        <v>512</v>
      </c>
      <c r="G289" s="217" t="s">
        <v>187</v>
      </c>
      <c r="H289" s="218">
        <v>325.14600000000002</v>
      </c>
      <c r="I289" s="219"/>
      <c r="J289" s="220">
        <f>ROUND(I289*H289,2)</f>
        <v>0</v>
      </c>
      <c r="K289" s="216" t="s">
        <v>151</v>
      </c>
      <c r="L289" s="46"/>
      <c r="M289" s="221" t="s">
        <v>19</v>
      </c>
      <c r="N289" s="222" t="s">
        <v>46</v>
      </c>
      <c r="O289" s="86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176</v>
      </c>
      <c r="AT289" s="225" t="s">
        <v>147</v>
      </c>
      <c r="AU289" s="225" t="s">
        <v>85</v>
      </c>
      <c r="AY289" s="19" t="s">
        <v>144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83</v>
      </c>
      <c r="BK289" s="226">
        <f>ROUND(I289*H289,2)</f>
        <v>0</v>
      </c>
      <c r="BL289" s="19" t="s">
        <v>176</v>
      </c>
      <c r="BM289" s="225" t="s">
        <v>513</v>
      </c>
    </row>
    <row r="290" s="2" customFormat="1">
      <c r="A290" s="40"/>
      <c r="B290" s="41"/>
      <c r="C290" s="42"/>
      <c r="D290" s="227" t="s">
        <v>154</v>
      </c>
      <c r="E290" s="42"/>
      <c r="F290" s="228" t="s">
        <v>514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154</v>
      </c>
      <c r="AU290" s="19" t="s">
        <v>85</v>
      </c>
    </row>
    <row r="291" s="2" customFormat="1">
      <c r="A291" s="40"/>
      <c r="B291" s="41"/>
      <c r="C291" s="42"/>
      <c r="D291" s="232" t="s">
        <v>155</v>
      </c>
      <c r="E291" s="42"/>
      <c r="F291" s="233" t="s">
        <v>515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155</v>
      </c>
      <c r="AU291" s="19" t="s">
        <v>85</v>
      </c>
    </row>
    <row r="292" s="13" customFormat="1">
      <c r="A292" s="13"/>
      <c r="B292" s="235"/>
      <c r="C292" s="236"/>
      <c r="D292" s="227" t="s">
        <v>173</v>
      </c>
      <c r="E292" s="237" t="s">
        <v>19</v>
      </c>
      <c r="F292" s="238" t="s">
        <v>324</v>
      </c>
      <c r="G292" s="236"/>
      <c r="H292" s="239">
        <v>107.301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173</v>
      </c>
      <c r="AU292" s="245" t="s">
        <v>85</v>
      </c>
      <c r="AV292" s="13" t="s">
        <v>85</v>
      </c>
      <c r="AW292" s="13" t="s">
        <v>37</v>
      </c>
      <c r="AX292" s="13" t="s">
        <v>75</v>
      </c>
      <c r="AY292" s="245" t="s">
        <v>144</v>
      </c>
    </row>
    <row r="293" s="13" customFormat="1">
      <c r="A293" s="13"/>
      <c r="B293" s="235"/>
      <c r="C293" s="236"/>
      <c r="D293" s="227" t="s">
        <v>173</v>
      </c>
      <c r="E293" s="237" t="s">
        <v>19</v>
      </c>
      <c r="F293" s="238" t="s">
        <v>325</v>
      </c>
      <c r="G293" s="236"/>
      <c r="H293" s="239">
        <v>217.845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173</v>
      </c>
      <c r="AU293" s="245" t="s">
        <v>85</v>
      </c>
      <c r="AV293" s="13" t="s">
        <v>85</v>
      </c>
      <c r="AW293" s="13" t="s">
        <v>37</v>
      </c>
      <c r="AX293" s="13" t="s">
        <v>75</v>
      </c>
      <c r="AY293" s="245" t="s">
        <v>144</v>
      </c>
    </row>
    <row r="294" s="14" customFormat="1">
      <c r="A294" s="14"/>
      <c r="B294" s="246"/>
      <c r="C294" s="247"/>
      <c r="D294" s="227" t="s">
        <v>173</v>
      </c>
      <c r="E294" s="248" t="s">
        <v>19</v>
      </c>
      <c r="F294" s="249" t="s">
        <v>175</v>
      </c>
      <c r="G294" s="247"/>
      <c r="H294" s="250">
        <v>325.14600000000002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173</v>
      </c>
      <c r="AU294" s="256" t="s">
        <v>85</v>
      </c>
      <c r="AV294" s="14" t="s">
        <v>176</v>
      </c>
      <c r="AW294" s="14" t="s">
        <v>37</v>
      </c>
      <c r="AX294" s="14" t="s">
        <v>83</v>
      </c>
      <c r="AY294" s="256" t="s">
        <v>144</v>
      </c>
    </row>
    <row r="295" s="2" customFormat="1" ht="14.4" customHeight="1">
      <c r="A295" s="40"/>
      <c r="B295" s="41"/>
      <c r="C295" s="214" t="s">
        <v>516</v>
      </c>
      <c r="D295" s="214" t="s">
        <v>147</v>
      </c>
      <c r="E295" s="215" t="s">
        <v>517</v>
      </c>
      <c r="F295" s="216" t="s">
        <v>518</v>
      </c>
      <c r="G295" s="217" t="s">
        <v>187</v>
      </c>
      <c r="H295" s="218">
        <v>325.14600000000002</v>
      </c>
      <c r="I295" s="219"/>
      <c r="J295" s="220">
        <f>ROUND(I295*H295,2)</f>
        <v>0</v>
      </c>
      <c r="K295" s="216" t="s">
        <v>151</v>
      </c>
      <c r="L295" s="46"/>
      <c r="M295" s="221" t="s">
        <v>19</v>
      </c>
      <c r="N295" s="222" t="s">
        <v>46</v>
      </c>
      <c r="O295" s="86"/>
      <c r="P295" s="223">
        <f>O295*H295</f>
        <v>0</v>
      </c>
      <c r="Q295" s="223">
        <v>0.090620000000000006</v>
      </c>
      <c r="R295" s="223">
        <f>Q295*H295</f>
        <v>29.464730520000003</v>
      </c>
      <c r="S295" s="223">
        <v>0</v>
      </c>
      <c r="T295" s="22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5" t="s">
        <v>176</v>
      </c>
      <c r="AT295" s="225" t="s">
        <v>147</v>
      </c>
      <c r="AU295" s="225" t="s">
        <v>85</v>
      </c>
      <c r="AY295" s="19" t="s">
        <v>144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9" t="s">
        <v>83</v>
      </c>
      <c r="BK295" s="226">
        <f>ROUND(I295*H295,2)</f>
        <v>0</v>
      </c>
      <c r="BL295" s="19" t="s">
        <v>176</v>
      </c>
      <c r="BM295" s="225" t="s">
        <v>519</v>
      </c>
    </row>
    <row r="296" s="2" customFormat="1">
      <c r="A296" s="40"/>
      <c r="B296" s="41"/>
      <c r="C296" s="42"/>
      <c r="D296" s="227" t="s">
        <v>154</v>
      </c>
      <c r="E296" s="42"/>
      <c r="F296" s="228" t="s">
        <v>520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154</v>
      </c>
      <c r="AU296" s="19" t="s">
        <v>85</v>
      </c>
    </row>
    <row r="297" s="2" customFormat="1">
      <c r="A297" s="40"/>
      <c r="B297" s="41"/>
      <c r="C297" s="42"/>
      <c r="D297" s="232" t="s">
        <v>155</v>
      </c>
      <c r="E297" s="42"/>
      <c r="F297" s="233" t="s">
        <v>521</v>
      </c>
      <c r="G297" s="42"/>
      <c r="H297" s="42"/>
      <c r="I297" s="229"/>
      <c r="J297" s="42"/>
      <c r="K297" s="42"/>
      <c r="L297" s="46"/>
      <c r="M297" s="230"/>
      <c r="N297" s="231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155</v>
      </c>
      <c r="AU297" s="19" t="s">
        <v>85</v>
      </c>
    </row>
    <row r="298" s="13" customFormat="1">
      <c r="A298" s="13"/>
      <c r="B298" s="235"/>
      <c r="C298" s="236"/>
      <c r="D298" s="227" t="s">
        <v>173</v>
      </c>
      <c r="E298" s="237" t="s">
        <v>19</v>
      </c>
      <c r="F298" s="238" t="s">
        <v>324</v>
      </c>
      <c r="G298" s="236"/>
      <c r="H298" s="239">
        <v>107.301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173</v>
      </c>
      <c r="AU298" s="245" t="s">
        <v>85</v>
      </c>
      <c r="AV298" s="13" t="s">
        <v>85</v>
      </c>
      <c r="AW298" s="13" t="s">
        <v>37</v>
      </c>
      <c r="AX298" s="13" t="s">
        <v>75</v>
      </c>
      <c r="AY298" s="245" t="s">
        <v>144</v>
      </c>
    </row>
    <row r="299" s="13" customFormat="1">
      <c r="A299" s="13"/>
      <c r="B299" s="235"/>
      <c r="C299" s="236"/>
      <c r="D299" s="227" t="s">
        <v>173</v>
      </c>
      <c r="E299" s="237" t="s">
        <v>19</v>
      </c>
      <c r="F299" s="238" t="s">
        <v>325</v>
      </c>
      <c r="G299" s="236"/>
      <c r="H299" s="239">
        <v>217.845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173</v>
      </c>
      <c r="AU299" s="245" t="s">
        <v>85</v>
      </c>
      <c r="AV299" s="13" t="s">
        <v>85</v>
      </c>
      <c r="AW299" s="13" t="s">
        <v>37</v>
      </c>
      <c r="AX299" s="13" t="s">
        <v>75</v>
      </c>
      <c r="AY299" s="245" t="s">
        <v>144</v>
      </c>
    </row>
    <row r="300" s="14" customFormat="1">
      <c r="A300" s="14"/>
      <c r="B300" s="246"/>
      <c r="C300" s="247"/>
      <c r="D300" s="227" t="s">
        <v>173</v>
      </c>
      <c r="E300" s="248" t="s">
        <v>19</v>
      </c>
      <c r="F300" s="249" t="s">
        <v>175</v>
      </c>
      <c r="G300" s="247"/>
      <c r="H300" s="250">
        <v>325.14600000000002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173</v>
      </c>
      <c r="AU300" s="256" t="s">
        <v>85</v>
      </c>
      <c r="AV300" s="14" t="s">
        <v>176</v>
      </c>
      <c r="AW300" s="14" t="s">
        <v>37</v>
      </c>
      <c r="AX300" s="14" t="s">
        <v>83</v>
      </c>
      <c r="AY300" s="256" t="s">
        <v>144</v>
      </c>
    </row>
    <row r="301" s="12" customFormat="1" ht="22.8" customHeight="1">
      <c r="A301" s="12"/>
      <c r="B301" s="198"/>
      <c r="C301" s="199"/>
      <c r="D301" s="200" t="s">
        <v>74</v>
      </c>
      <c r="E301" s="212" t="s">
        <v>198</v>
      </c>
      <c r="F301" s="212" t="s">
        <v>522</v>
      </c>
      <c r="G301" s="199"/>
      <c r="H301" s="199"/>
      <c r="I301" s="202"/>
      <c r="J301" s="213">
        <f>BK301</f>
        <v>0</v>
      </c>
      <c r="K301" s="199"/>
      <c r="L301" s="204"/>
      <c r="M301" s="205"/>
      <c r="N301" s="206"/>
      <c r="O301" s="206"/>
      <c r="P301" s="207">
        <f>SUM(P302:P532)</f>
        <v>0</v>
      </c>
      <c r="Q301" s="206"/>
      <c r="R301" s="207">
        <f>SUM(R302:R532)</f>
        <v>15.728784300000003</v>
      </c>
      <c r="S301" s="206"/>
      <c r="T301" s="208">
        <f>SUM(T302:T532)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9" t="s">
        <v>83</v>
      </c>
      <c r="AT301" s="210" t="s">
        <v>74</v>
      </c>
      <c r="AU301" s="210" t="s">
        <v>83</v>
      </c>
      <c r="AY301" s="209" t="s">
        <v>144</v>
      </c>
      <c r="BK301" s="211">
        <f>SUM(BK302:BK532)</f>
        <v>0</v>
      </c>
    </row>
    <row r="302" s="2" customFormat="1" ht="14.4" customHeight="1">
      <c r="A302" s="40"/>
      <c r="B302" s="41"/>
      <c r="C302" s="214" t="s">
        <v>523</v>
      </c>
      <c r="D302" s="214" t="s">
        <v>147</v>
      </c>
      <c r="E302" s="215" t="s">
        <v>524</v>
      </c>
      <c r="F302" s="216" t="s">
        <v>525</v>
      </c>
      <c r="G302" s="217" t="s">
        <v>187</v>
      </c>
      <c r="H302" s="218">
        <v>225.16800000000001</v>
      </c>
      <c r="I302" s="219"/>
      <c r="J302" s="220">
        <f>ROUND(I302*H302,2)</f>
        <v>0</v>
      </c>
      <c r="K302" s="216" t="s">
        <v>19</v>
      </c>
      <c r="L302" s="46"/>
      <c r="M302" s="221" t="s">
        <v>19</v>
      </c>
      <c r="N302" s="222" t="s">
        <v>46</v>
      </c>
      <c r="O302" s="86"/>
      <c r="P302" s="223">
        <f>O302*H302</f>
        <v>0</v>
      </c>
      <c r="Q302" s="223">
        <v>0.00025999999999999998</v>
      </c>
      <c r="R302" s="223">
        <f>Q302*H302</f>
        <v>0.058543679999999994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176</v>
      </c>
      <c r="AT302" s="225" t="s">
        <v>147</v>
      </c>
      <c r="AU302" s="225" t="s">
        <v>85</v>
      </c>
      <c r="AY302" s="19" t="s">
        <v>144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83</v>
      </c>
      <c r="BK302" s="226">
        <f>ROUND(I302*H302,2)</f>
        <v>0</v>
      </c>
      <c r="BL302" s="19" t="s">
        <v>176</v>
      </c>
      <c r="BM302" s="225" t="s">
        <v>526</v>
      </c>
    </row>
    <row r="303" s="2" customFormat="1">
      <c r="A303" s="40"/>
      <c r="B303" s="41"/>
      <c r="C303" s="42"/>
      <c r="D303" s="227" t="s">
        <v>154</v>
      </c>
      <c r="E303" s="42"/>
      <c r="F303" s="228" t="s">
        <v>527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154</v>
      </c>
      <c r="AU303" s="19" t="s">
        <v>85</v>
      </c>
    </row>
    <row r="304" s="2" customFormat="1">
      <c r="A304" s="40"/>
      <c r="B304" s="41"/>
      <c r="C304" s="42"/>
      <c r="D304" s="227" t="s">
        <v>162</v>
      </c>
      <c r="E304" s="42"/>
      <c r="F304" s="234" t="s">
        <v>528</v>
      </c>
      <c r="G304" s="42"/>
      <c r="H304" s="42"/>
      <c r="I304" s="229"/>
      <c r="J304" s="42"/>
      <c r="K304" s="42"/>
      <c r="L304" s="46"/>
      <c r="M304" s="230"/>
      <c r="N304" s="231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162</v>
      </c>
      <c r="AU304" s="19" t="s">
        <v>85</v>
      </c>
    </row>
    <row r="305" s="15" customFormat="1">
      <c r="A305" s="15"/>
      <c r="B305" s="261"/>
      <c r="C305" s="262"/>
      <c r="D305" s="227" t="s">
        <v>173</v>
      </c>
      <c r="E305" s="263" t="s">
        <v>19</v>
      </c>
      <c r="F305" s="264" t="s">
        <v>396</v>
      </c>
      <c r="G305" s="262"/>
      <c r="H305" s="263" t="s">
        <v>19</v>
      </c>
      <c r="I305" s="265"/>
      <c r="J305" s="262"/>
      <c r="K305" s="262"/>
      <c r="L305" s="266"/>
      <c r="M305" s="267"/>
      <c r="N305" s="268"/>
      <c r="O305" s="268"/>
      <c r="P305" s="268"/>
      <c r="Q305" s="268"/>
      <c r="R305" s="268"/>
      <c r="S305" s="268"/>
      <c r="T305" s="26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0" t="s">
        <v>173</v>
      </c>
      <c r="AU305" s="270" t="s">
        <v>85</v>
      </c>
      <c r="AV305" s="15" t="s">
        <v>83</v>
      </c>
      <c r="AW305" s="15" t="s">
        <v>37</v>
      </c>
      <c r="AX305" s="15" t="s">
        <v>75</v>
      </c>
      <c r="AY305" s="270" t="s">
        <v>144</v>
      </c>
    </row>
    <row r="306" s="13" customFormat="1">
      <c r="A306" s="13"/>
      <c r="B306" s="235"/>
      <c r="C306" s="236"/>
      <c r="D306" s="227" t="s">
        <v>173</v>
      </c>
      <c r="E306" s="237" t="s">
        <v>19</v>
      </c>
      <c r="F306" s="238" t="s">
        <v>529</v>
      </c>
      <c r="G306" s="236"/>
      <c r="H306" s="239">
        <v>17.449999999999999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173</v>
      </c>
      <c r="AU306" s="245" t="s">
        <v>85</v>
      </c>
      <c r="AV306" s="13" t="s">
        <v>85</v>
      </c>
      <c r="AW306" s="13" t="s">
        <v>37</v>
      </c>
      <c r="AX306" s="13" t="s">
        <v>75</v>
      </c>
      <c r="AY306" s="245" t="s">
        <v>144</v>
      </c>
    </row>
    <row r="307" s="13" customFormat="1">
      <c r="A307" s="13"/>
      <c r="B307" s="235"/>
      <c r="C307" s="236"/>
      <c r="D307" s="227" t="s">
        <v>173</v>
      </c>
      <c r="E307" s="237" t="s">
        <v>19</v>
      </c>
      <c r="F307" s="238" t="s">
        <v>530</v>
      </c>
      <c r="G307" s="236"/>
      <c r="H307" s="239">
        <v>17.553000000000001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173</v>
      </c>
      <c r="AU307" s="245" t="s">
        <v>85</v>
      </c>
      <c r="AV307" s="13" t="s">
        <v>85</v>
      </c>
      <c r="AW307" s="13" t="s">
        <v>37</v>
      </c>
      <c r="AX307" s="13" t="s">
        <v>75</v>
      </c>
      <c r="AY307" s="245" t="s">
        <v>144</v>
      </c>
    </row>
    <row r="308" s="13" customFormat="1">
      <c r="A308" s="13"/>
      <c r="B308" s="235"/>
      <c r="C308" s="236"/>
      <c r="D308" s="227" t="s">
        <v>173</v>
      </c>
      <c r="E308" s="237" t="s">
        <v>19</v>
      </c>
      <c r="F308" s="238" t="s">
        <v>531</v>
      </c>
      <c r="G308" s="236"/>
      <c r="H308" s="239">
        <v>41.707000000000001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173</v>
      </c>
      <c r="AU308" s="245" t="s">
        <v>85</v>
      </c>
      <c r="AV308" s="13" t="s">
        <v>85</v>
      </c>
      <c r="AW308" s="13" t="s">
        <v>37</v>
      </c>
      <c r="AX308" s="13" t="s">
        <v>75</v>
      </c>
      <c r="AY308" s="245" t="s">
        <v>144</v>
      </c>
    </row>
    <row r="309" s="13" customFormat="1">
      <c r="A309" s="13"/>
      <c r="B309" s="235"/>
      <c r="C309" s="236"/>
      <c r="D309" s="227" t="s">
        <v>173</v>
      </c>
      <c r="E309" s="237" t="s">
        <v>19</v>
      </c>
      <c r="F309" s="238" t="s">
        <v>532</v>
      </c>
      <c r="G309" s="236"/>
      <c r="H309" s="239">
        <v>12.48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173</v>
      </c>
      <c r="AU309" s="245" t="s">
        <v>85</v>
      </c>
      <c r="AV309" s="13" t="s">
        <v>85</v>
      </c>
      <c r="AW309" s="13" t="s">
        <v>37</v>
      </c>
      <c r="AX309" s="13" t="s">
        <v>75</v>
      </c>
      <c r="AY309" s="245" t="s">
        <v>144</v>
      </c>
    </row>
    <row r="310" s="13" customFormat="1">
      <c r="A310" s="13"/>
      <c r="B310" s="235"/>
      <c r="C310" s="236"/>
      <c r="D310" s="227" t="s">
        <v>173</v>
      </c>
      <c r="E310" s="237" t="s">
        <v>19</v>
      </c>
      <c r="F310" s="238" t="s">
        <v>533</v>
      </c>
      <c r="G310" s="236"/>
      <c r="H310" s="239">
        <v>7.9299999999999997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173</v>
      </c>
      <c r="AU310" s="245" t="s">
        <v>85</v>
      </c>
      <c r="AV310" s="13" t="s">
        <v>85</v>
      </c>
      <c r="AW310" s="13" t="s">
        <v>37</v>
      </c>
      <c r="AX310" s="13" t="s">
        <v>75</v>
      </c>
      <c r="AY310" s="245" t="s">
        <v>144</v>
      </c>
    </row>
    <row r="311" s="13" customFormat="1">
      <c r="A311" s="13"/>
      <c r="B311" s="235"/>
      <c r="C311" s="236"/>
      <c r="D311" s="227" t="s">
        <v>173</v>
      </c>
      <c r="E311" s="237" t="s">
        <v>19</v>
      </c>
      <c r="F311" s="238" t="s">
        <v>534</v>
      </c>
      <c r="G311" s="236"/>
      <c r="H311" s="239">
        <v>5.9020000000000001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173</v>
      </c>
      <c r="AU311" s="245" t="s">
        <v>85</v>
      </c>
      <c r="AV311" s="13" t="s">
        <v>85</v>
      </c>
      <c r="AW311" s="13" t="s">
        <v>37</v>
      </c>
      <c r="AX311" s="13" t="s">
        <v>75</v>
      </c>
      <c r="AY311" s="245" t="s">
        <v>144</v>
      </c>
    </row>
    <row r="312" s="13" customFormat="1">
      <c r="A312" s="13"/>
      <c r="B312" s="235"/>
      <c r="C312" s="236"/>
      <c r="D312" s="227" t="s">
        <v>173</v>
      </c>
      <c r="E312" s="237" t="s">
        <v>19</v>
      </c>
      <c r="F312" s="238" t="s">
        <v>535</v>
      </c>
      <c r="G312" s="236"/>
      <c r="H312" s="239">
        <v>6.3840000000000003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173</v>
      </c>
      <c r="AU312" s="245" t="s">
        <v>85</v>
      </c>
      <c r="AV312" s="13" t="s">
        <v>85</v>
      </c>
      <c r="AW312" s="13" t="s">
        <v>37</v>
      </c>
      <c r="AX312" s="13" t="s">
        <v>75</v>
      </c>
      <c r="AY312" s="245" t="s">
        <v>144</v>
      </c>
    </row>
    <row r="313" s="13" customFormat="1">
      <c r="A313" s="13"/>
      <c r="B313" s="235"/>
      <c r="C313" s="236"/>
      <c r="D313" s="227" t="s">
        <v>173</v>
      </c>
      <c r="E313" s="237" t="s">
        <v>19</v>
      </c>
      <c r="F313" s="238" t="s">
        <v>536</v>
      </c>
      <c r="G313" s="236"/>
      <c r="H313" s="239">
        <v>4.7880000000000003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173</v>
      </c>
      <c r="AU313" s="245" t="s">
        <v>85</v>
      </c>
      <c r="AV313" s="13" t="s">
        <v>85</v>
      </c>
      <c r="AW313" s="13" t="s">
        <v>37</v>
      </c>
      <c r="AX313" s="13" t="s">
        <v>75</v>
      </c>
      <c r="AY313" s="245" t="s">
        <v>144</v>
      </c>
    </row>
    <row r="314" s="13" customFormat="1">
      <c r="A314" s="13"/>
      <c r="B314" s="235"/>
      <c r="C314" s="236"/>
      <c r="D314" s="227" t="s">
        <v>173</v>
      </c>
      <c r="E314" s="237" t="s">
        <v>19</v>
      </c>
      <c r="F314" s="238" t="s">
        <v>537</v>
      </c>
      <c r="G314" s="236"/>
      <c r="H314" s="239">
        <v>11.172000000000001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173</v>
      </c>
      <c r="AU314" s="245" t="s">
        <v>85</v>
      </c>
      <c r="AV314" s="13" t="s">
        <v>85</v>
      </c>
      <c r="AW314" s="13" t="s">
        <v>37</v>
      </c>
      <c r="AX314" s="13" t="s">
        <v>75</v>
      </c>
      <c r="AY314" s="245" t="s">
        <v>144</v>
      </c>
    </row>
    <row r="315" s="13" customFormat="1">
      <c r="A315" s="13"/>
      <c r="B315" s="235"/>
      <c r="C315" s="236"/>
      <c r="D315" s="227" t="s">
        <v>173</v>
      </c>
      <c r="E315" s="237" t="s">
        <v>19</v>
      </c>
      <c r="F315" s="238" t="s">
        <v>538</v>
      </c>
      <c r="G315" s="236"/>
      <c r="H315" s="239">
        <v>13.795999999999999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173</v>
      </c>
      <c r="AU315" s="245" t="s">
        <v>85</v>
      </c>
      <c r="AV315" s="13" t="s">
        <v>85</v>
      </c>
      <c r="AW315" s="13" t="s">
        <v>37</v>
      </c>
      <c r="AX315" s="13" t="s">
        <v>75</v>
      </c>
      <c r="AY315" s="245" t="s">
        <v>144</v>
      </c>
    </row>
    <row r="316" s="13" customFormat="1">
      <c r="A316" s="13"/>
      <c r="B316" s="235"/>
      <c r="C316" s="236"/>
      <c r="D316" s="227" t="s">
        <v>173</v>
      </c>
      <c r="E316" s="237" t="s">
        <v>19</v>
      </c>
      <c r="F316" s="238" t="s">
        <v>539</v>
      </c>
      <c r="G316" s="236"/>
      <c r="H316" s="239">
        <v>9.0440000000000005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173</v>
      </c>
      <c r="AU316" s="245" t="s">
        <v>85</v>
      </c>
      <c r="AV316" s="13" t="s">
        <v>85</v>
      </c>
      <c r="AW316" s="13" t="s">
        <v>37</v>
      </c>
      <c r="AX316" s="13" t="s">
        <v>75</v>
      </c>
      <c r="AY316" s="245" t="s">
        <v>144</v>
      </c>
    </row>
    <row r="317" s="13" customFormat="1">
      <c r="A317" s="13"/>
      <c r="B317" s="235"/>
      <c r="C317" s="236"/>
      <c r="D317" s="227" t="s">
        <v>173</v>
      </c>
      <c r="E317" s="237" t="s">
        <v>19</v>
      </c>
      <c r="F317" s="238" t="s">
        <v>540</v>
      </c>
      <c r="G317" s="236"/>
      <c r="H317" s="239">
        <v>29.686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173</v>
      </c>
      <c r="AU317" s="245" t="s">
        <v>85</v>
      </c>
      <c r="AV317" s="13" t="s">
        <v>85</v>
      </c>
      <c r="AW317" s="13" t="s">
        <v>37</v>
      </c>
      <c r="AX317" s="13" t="s">
        <v>75</v>
      </c>
      <c r="AY317" s="245" t="s">
        <v>144</v>
      </c>
    </row>
    <row r="318" s="16" customFormat="1">
      <c r="A318" s="16"/>
      <c r="B318" s="271"/>
      <c r="C318" s="272"/>
      <c r="D318" s="227" t="s">
        <v>173</v>
      </c>
      <c r="E318" s="273" t="s">
        <v>19</v>
      </c>
      <c r="F318" s="274" t="s">
        <v>492</v>
      </c>
      <c r="G318" s="272"/>
      <c r="H318" s="275">
        <v>177.89200000000002</v>
      </c>
      <c r="I318" s="276"/>
      <c r="J318" s="272"/>
      <c r="K318" s="272"/>
      <c r="L318" s="277"/>
      <c r="M318" s="278"/>
      <c r="N318" s="279"/>
      <c r="O318" s="279"/>
      <c r="P318" s="279"/>
      <c r="Q318" s="279"/>
      <c r="R318" s="279"/>
      <c r="S318" s="279"/>
      <c r="T318" s="280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81" t="s">
        <v>173</v>
      </c>
      <c r="AU318" s="281" t="s">
        <v>85</v>
      </c>
      <c r="AV318" s="16" t="s">
        <v>166</v>
      </c>
      <c r="AW318" s="16" t="s">
        <v>37</v>
      </c>
      <c r="AX318" s="16" t="s">
        <v>75</v>
      </c>
      <c r="AY318" s="281" t="s">
        <v>144</v>
      </c>
    </row>
    <row r="319" s="15" customFormat="1">
      <c r="A319" s="15"/>
      <c r="B319" s="261"/>
      <c r="C319" s="262"/>
      <c r="D319" s="227" t="s">
        <v>173</v>
      </c>
      <c r="E319" s="263" t="s">
        <v>19</v>
      </c>
      <c r="F319" s="264" t="s">
        <v>491</v>
      </c>
      <c r="G319" s="262"/>
      <c r="H319" s="263" t="s">
        <v>19</v>
      </c>
      <c r="I319" s="265"/>
      <c r="J319" s="262"/>
      <c r="K319" s="262"/>
      <c r="L319" s="266"/>
      <c r="M319" s="267"/>
      <c r="N319" s="268"/>
      <c r="O319" s="268"/>
      <c r="P319" s="268"/>
      <c r="Q319" s="268"/>
      <c r="R319" s="268"/>
      <c r="S319" s="268"/>
      <c r="T319" s="269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0" t="s">
        <v>173</v>
      </c>
      <c r="AU319" s="270" t="s">
        <v>85</v>
      </c>
      <c r="AV319" s="15" t="s">
        <v>83</v>
      </c>
      <c r="AW319" s="15" t="s">
        <v>37</v>
      </c>
      <c r="AX319" s="15" t="s">
        <v>75</v>
      </c>
      <c r="AY319" s="270" t="s">
        <v>144</v>
      </c>
    </row>
    <row r="320" s="13" customFormat="1">
      <c r="A320" s="13"/>
      <c r="B320" s="235"/>
      <c r="C320" s="236"/>
      <c r="D320" s="227" t="s">
        <v>173</v>
      </c>
      <c r="E320" s="237" t="s">
        <v>19</v>
      </c>
      <c r="F320" s="238" t="s">
        <v>541</v>
      </c>
      <c r="G320" s="236"/>
      <c r="H320" s="239">
        <v>6.9020000000000001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173</v>
      </c>
      <c r="AU320" s="245" t="s">
        <v>85</v>
      </c>
      <c r="AV320" s="13" t="s">
        <v>85</v>
      </c>
      <c r="AW320" s="13" t="s">
        <v>37</v>
      </c>
      <c r="AX320" s="13" t="s">
        <v>75</v>
      </c>
      <c r="AY320" s="245" t="s">
        <v>144</v>
      </c>
    </row>
    <row r="321" s="13" customFormat="1">
      <c r="A321" s="13"/>
      <c r="B321" s="235"/>
      <c r="C321" s="236"/>
      <c r="D321" s="227" t="s">
        <v>173</v>
      </c>
      <c r="E321" s="237" t="s">
        <v>19</v>
      </c>
      <c r="F321" s="238" t="s">
        <v>542</v>
      </c>
      <c r="G321" s="236"/>
      <c r="H321" s="239">
        <v>2.2330000000000001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173</v>
      </c>
      <c r="AU321" s="245" t="s">
        <v>85</v>
      </c>
      <c r="AV321" s="13" t="s">
        <v>85</v>
      </c>
      <c r="AW321" s="13" t="s">
        <v>37</v>
      </c>
      <c r="AX321" s="13" t="s">
        <v>75</v>
      </c>
      <c r="AY321" s="245" t="s">
        <v>144</v>
      </c>
    </row>
    <row r="322" s="13" customFormat="1">
      <c r="A322" s="13"/>
      <c r="B322" s="235"/>
      <c r="C322" s="236"/>
      <c r="D322" s="227" t="s">
        <v>173</v>
      </c>
      <c r="E322" s="237" t="s">
        <v>19</v>
      </c>
      <c r="F322" s="238" t="s">
        <v>543</v>
      </c>
      <c r="G322" s="236"/>
      <c r="H322" s="239">
        <v>10.353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173</v>
      </c>
      <c r="AU322" s="245" t="s">
        <v>85</v>
      </c>
      <c r="AV322" s="13" t="s">
        <v>85</v>
      </c>
      <c r="AW322" s="13" t="s">
        <v>37</v>
      </c>
      <c r="AX322" s="13" t="s">
        <v>75</v>
      </c>
      <c r="AY322" s="245" t="s">
        <v>144</v>
      </c>
    </row>
    <row r="323" s="13" customFormat="1">
      <c r="A323" s="13"/>
      <c r="B323" s="235"/>
      <c r="C323" s="236"/>
      <c r="D323" s="227" t="s">
        <v>173</v>
      </c>
      <c r="E323" s="237" t="s">
        <v>19</v>
      </c>
      <c r="F323" s="238" t="s">
        <v>544</v>
      </c>
      <c r="G323" s="236"/>
      <c r="H323" s="239">
        <v>8.8759999999999994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173</v>
      </c>
      <c r="AU323" s="245" t="s">
        <v>85</v>
      </c>
      <c r="AV323" s="13" t="s">
        <v>85</v>
      </c>
      <c r="AW323" s="13" t="s">
        <v>37</v>
      </c>
      <c r="AX323" s="13" t="s">
        <v>75</v>
      </c>
      <c r="AY323" s="245" t="s">
        <v>144</v>
      </c>
    </row>
    <row r="324" s="13" customFormat="1">
      <c r="A324" s="13"/>
      <c r="B324" s="235"/>
      <c r="C324" s="236"/>
      <c r="D324" s="227" t="s">
        <v>173</v>
      </c>
      <c r="E324" s="237" t="s">
        <v>19</v>
      </c>
      <c r="F324" s="238" t="s">
        <v>545</v>
      </c>
      <c r="G324" s="236"/>
      <c r="H324" s="239">
        <v>6.8949999999999996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173</v>
      </c>
      <c r="AU324" s="245" t="s">
        <v>85</v>
      </c>
      <c r="AV324" s="13" t="s">
        <v>85</v>
      </c>
      <c r="AW324" s="13" t="s">
        <v>37</v>
      </c>
      <c r="AX324" s="13" t="s">
        <v>75</v>
      </c>
      <c r="AY324" s="245" t="s">
        <v>144</v>
      </c>
    </row>
    <row r="325" s="13" customFormat="1">
      <c r="A325" s="13"/>
      <c r="B325" s="235"/>
      <c r="C325" s="236"/>
      <c r="D325" s="227" t="s">
        <v>173</v>
      </c>
      <c r="E325" s="237" t="s">
        <v>19</v>
      </c>
      <c r="F325" s="238" t="s">
        <v>546</v>
      </c>
      <c r="G325" s="236"/>
      <c r="H325" s="239">
        <v>2.758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173</v>
      </c>
      <c r="AU325" s="245" t="s">
        <v>85</v>
      </c>
      <c r="AV325" s="13" t="s">
        <v>85</v>
      </c>
      <c r="AW325" s="13" t="s">
        <v>37</v>
      </c>
      <c r="AX325" s="13" t="s">
        <v>75</v>
      </c>
      <c r="AY325" s="245" t="s">
        <v>144</v>
      </c>
    </row>
    <row r="326" s="13" customFormat="1">
      <c r="A326" s="13"/>
      <c r="B326" s="235"/>
      <c r="C326" s="236"/>
      <c r="D326" s="227" t="s">
        <v>173</v>
      </c>
      <c r="E326" s="237" t="s">
        <v>19</v>
      </c>
      <c r="F326" s="238" t="s">
        <v>547</v>
      </c>
      <c r="G326" s="236"/>
      <c r="H326" s="239">
        <v>6.3040000000000003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173</v>
      </c>
      <c r="AU326" s="245" t="s">
        <v>85</v>
      </c>
      <c r="AV326" s="13" t="s">
        <v>85</v>
      </c>
      <c r="AW326" s="13" t="s">
        <v>37</v>
      </c>
      <c r="AX326" s="13" t="s">
        <v>75</v>
      </c>
      <c r="AY326" s="245" t="s">
        <v>144</v>
      </c>
    </row>
    <row r="327" s="13" customFormat="1">
      <c r="A327" s="13"/>
      <c r="B327" s="235"/>
      <c r="C327" s="236"/>
      <c r="D327" s="227" t="s">
        <v>173</v>
      </c>
      <c r="E327" s="237" t="s">
        <v>19</v>
      </c>
      <c r="F327" s="238" t="s">
        <v>548</v>
      </c>
      <c r="G327" s="236"/>
      <c r="H327" s="239">
        <v>2.9550000000000001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173</v>
      </c>
      <c r="AU327" s="245" t="s">
        <v>85</v>
      </c>
      <c r="AV327" s="13" t="s">
        <v>85</v>
      </c>
      <c r="AW327" s="13" t="s">
        <v>37</v>
      </c>
      <c r="AX327" s="13" t="s">
        <v>75</v>
      </c>
      <c r="AY327" s="245" t="s">
        <v>144</v>
      </c>
    </row>
    <row r="328" s="16" customFormat="1">
      <c r="A328" s="16"/>
      <c r="B328" s="271"/>
      <c r="C328" s="272"/>
      <c r="D328" s="227" t="s">
        <v>173</v>
      </c>
      <c r="E328" s="273" t="s">
        <v>19</v>
      </c>
      <c r="F328" s="274" t="s">
        <v>492</v>
      </c>
      <c r="G328" s="272"/>
      <c r="H328" s="275">
        <v>47.276000000000003</v>
      </c>
      <c r="I328" s="276"/>
      <c r="J328" s="272"/>
      <c r="K328" s="272"/>
      <c r="L328" s="277"/>
      <c r="M328" s="278"/>
      <c r="N328" s="279"/>
      <c r="O328" s="279"/>
      <c r="P328" s="279"/>
      <c r="Q328" s="279"/>
      <c r="R328" s="279"/>
      <c r="S328" s="279"/>
      <c r="T328" s="280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81" t="s">
        <v>173</v>
      </c>
      <c r="AU328" s="281" t="s">
        <v>85</v>
      </c>
      <c r="AV328" s="16" t="s">
        <v>166</v>
      </c>
      <c r="AW328" s="16" t="s">
        <v>37</v>
      </c>
      <c r="AX328" s="16" t="s">
        <v>75</v>
      </c>
      <c r="AY328" s="281" t="s">
        <v>144</v>
      </c>
    </row>
    <row r="329" s="14" customFormat="1">
      <c r="A329" s="14"/>
      <c r="B329" s="246"/>
      <c r="C329" s="247"/>
      <c r="D329" s="227" t="s">
        <v>173</v>
      </c>
      <c r="E329" s="248" t="s">
        <v>19</v>
      </c>
      <c r="F329" s="249" t="s">
        <v>175</v>
      </c>
      <c r="G329" s="247"/>
      <c r="H329" s="250">
        <v>225.16800000000006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173</v>
      </c>
      <c r="AU329" s="256" t="s">
        <v>85</v>
      </c>
      <c r="AV329" s="14" t="s">
        <v>176</v>
      </c>
      <c r="AW329" s="14" t="s">
        <v>37</v>
      </c>
      <c r="AX329" s="14" t="s">
        <v>83</v>
      </c>
      <c r="AY329" s="256" t="s">
        <v>144</v>
      </c>
    </row>
    <row r="330" s="2" customFormat="1" ht="14.4" customHeight="1">
      <c r="A330" s="40"/>
      <c r="B330" s="41"/>
      <c r="C330" s="214" t="s">
        <v>549</v>
      </c>
      <c r="D330" s="214" t="s">
        <v>147</v>
      </c>
      <c r="E330" s="215" t="s">
        <v>550</v>
      </c>
      <c r="F330" s="216" t="s">
        <v>551</v>
      </c>
      <c r="G330" s="217" t="s">
        <v>187</v>
      </c>
      <c r="H330" s="218">
        <v>225.16800000000001</v>
      </c>
      <c r="I330" s="219"/>
      <c r="J330" s="220">
        <f>ROUND(I330*H330,2)</f>
        <v>0</v>
      </c>
      <c r="K330" s="216" t="s">
        <v>151</v>
      </c>
      <c r="L330" s="46"/>
      <c r="M330" s="221" t="s">
        <v>19</v>
      </c>
      <c r="N330" s="222" t="s">
        <v>46</v>
      </c>
      <c r="O330" s="86"/>
      <c r="P330" s="223">
        <f>O330*H330</f>
        <v>0</v>
      </c>
      <c r="Q330" s="223">
        <v>0.0080000000000000002</v>
      </c>
      <c r="R330" s="223">
        <f>Q330*H330</f>
        <v>1.8013440000000001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176</v>
      </c>
      <c r="AT330" s="225" t="s">
        <v>147</v>
      </c>
      <c r="AU330" s="225" t="s">
        <v>85</v>
      </c>
      <c r="AY330" s="19" t="s">
        <v>144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83</v>
      </c>
      <c r="BK330" s="226">
        <f>ROUND(I330*H330,2)</f>
        <v>0</v>
      </c>
      <c r="BL330" s="19" t="s">
        <v>176</v>
      </c>
      <c r="BM330" s="225" t="s">
        <v>552</v>
      </c>
    </row>
    <row r="331" s="2" customFormat="1">
      <c r="A331" s="40"/>
      <c r="B331" s="41"/>
      <c r="C331" s="42"/>
      <c r="D331" s="227" t="s">
        <v>154</v>
      </c>
      <c r="E331" s="42"/>
      <c r="F331" s="228" t="s">
        <v>553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154</v>
      </c>
      <c r="AU331" s="19" t="s">
        <v>85</v>
      </c>
    </row>
    <row r="332" s="2" customFormat="1">
      <c r="A332" s="40"/>
      <c r="B332" s="41"/>
      <c r="C332" s="42"/>
      <c r="D332" s="232" t="s">
        <v>155</v>
      </c>
      <c r="E332" s="42"/>
      <c r="F332" s="233" t="s">
        <v>554</v>
      </c>
      <c r="G332" s="42"/>
      <c r="H332" s="42"/>
      <c r="I332" s="229"/>
      <c r="J332" s="42"/>
      <c r="K332" s="42"/>
      <c r="L332" s="46"/>
      <c r="M332" s="230"/>
      <c r="N332" s="231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155</v>
      </c>
      <c r="AU332" s="19" t="s">
        <v>85</v>
      </c>
    </row>
    <row r="333" s="2" customFormat="1">
      <c r="A333" s="40"/>
      <c r="B333" s="41"/>
      <c r="C333" s="42"/>
      <c r="D333" s="227" t="s">
        <v>162</v>
      </c>
      <c r="E333" s="42"/>
      <c r="F333" s="234" t="s">
        <v>555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162</v>
      </c>
      <c r="AU333" s="19" t="s">
        <v>85</v>
      </c>
    </row>
    <row r="334" s="15" customFormat="1">
      <c r="A334" s="15"/>
      <c r="B334" s="261"/>
      <c r="C334" s="262"/>
      <c r="D334" s="227" t="s">
        <v>173</v>
      </c>
      <c r="E334" s="263" t="s">
        <v>19</v>
      </c>
      <c r="F334" s="264" t="s">
        <v>396</v>
      </c>
      <c r="G334" s="262"/>
      <c r="H334" s="263" t="s">
        <v>19</v>
      </c>
      <c r="I334" s="265"/>
      <c r="J334" s="262"/>
      <c r="K334" s="262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173</v>
      </c>
      <c r="AU334" s="270" t="s">
        <v>85</v>
      </c>
      <c r="AV334" s="15" t="s">
        <v>83</v>
      </c>
      <c r="AW334" s="15" t="s">
        <v>37</v>
      </c>
      <c r="AX334" s="15" t="s">
        <v>75</v>
      </c>
      <c r="AY334" s="270" t="s">
        <v>144</v>
      </c>
    </row>
    <row r="335" s="13" customFormat="1">
      <c r="A335" s="13"/>
      <c r="B335" s="235"/>
      <c r="C335" s="236"/>
      <c r="D335" s="227" t="s">
        <v>173</v>
      </c>
      <c r="E335" s="237" t="s">
        <v>19</v>
      </c>
      <c r="F335" s="238" t="s">
        <v>529</v>
      </c>
      <c r="G335" s="236"/>
      <c r="H335" s="239">
        <v>17.449999999999999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173</v>
      </c>
      <c r="AU335" s="245" t="s">
        <v>85</v>
      </c>
      <c r="AV335" s="13" t="s">
        <v>85</v>
      </c>
      <c r="AW335" s="13" t="s">
        <v>37</v>
      </c>
      <c r="AX335" s="13" t="s">
        <v>75</v>
      </c>
      <c r="AY335" s="245" t="s">
        <v>144</v>
      </c>
    </row>
    <row r="336" s="13" customFormat="1">
      <c r="A336" s="13"/>
      <c r="B336" s="235"/>
      <c r="C336" s="236"/>
      <c r="D336" s="227" t="s">
        <v>173</v>
      </c>
      <c r="E336" s="237" t="s">
        <v>19</v>
      </c>
      <c r="F336" s="238" t="s">
        <v>530</v>
      </c>
      <c r="G336" s="236"/>
      <c r="H336" s="239">
        <v>17.553000000000001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173</v>
      </c>
      <c r="AU336" s="245" t="s">
        <v>85</v>
      </c>
      <c r="AV336" s="13" t="s">
        <v>85</v>
      </c>
      <c r="AW336" s="13" t="s">
        <v>37</v>
      </c>
      <c r="AX336" s="13" t="s">
        <v>75</v>
      </c>
      <c r="AY336" s="245" t="s">
        <v>144</v>
      </c>
    </row>
    <row r="337" s="13" customFormat="1">
      <c r="A337" s="13"/>
      <c r="B337" s="235"/>
      <c r="C337" s="236"/>
      <c r="D337" s="227" t="s">
        <v>173</v>
      </c>
      <c r="E337" s="237" t="s">
        <v>19</v>
      </c>
      <c r="F337" s="238" t="s">
        <v>531</v>
      </c>
      <c r="G337" s="236"/>
      <c r="H337" s="239">
        <v>41.707000000000001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173</v>
      </c>
      <c r="AU337" s="245" t="s">
        <v>85</v>
      </c>
      <c r="AV337" s="13" t="s">
        <v>85</v>
      </c>
      <c r="AW337" s="13" t="s">
        <v>37</v>
      </c>
      <c r="AX337" s="13" t="s">
        <v>75</v>
      </c>
      <c r="AY337" s="245" t="s">
        <v>144</v>
      </c>
    </row>
    <row r="338" s="13" customFormat="1">
      <c r="A338" s="13"/>
      <c r="B338" s="235"/>
      <c r="C338" s="236"/>
      <c r="D338" s="227" t="s">
        <v>173</v>
      </c>
      <c r="E338" s="237" t="s">
        <v>19</v>
      </c>
      <c r="F338" s="238" t="s">
        <v>532</v>
      </c>
      <c r="G338" s="236"/>
      <c r="H338" s="239">
        <v>12.48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173</v>
      </c>
      <c r="AU338" s="245" t="s">
        <v>85</v>
      </c>
      <c r="AV338" s="13" t="s">
        <v>85</v>
      </c>
      <c r="AW338" s="13" t="s">
        <v>37</v>
      </c>
      <c r="AX338" s="13" t="s">
        <v>75</v>
      </c>
      <c r="AY338" s="245" t="s">
        <v>144</v>
      </c>
    </row>
    <row r="339" s="13" customFormat="1">
      <c r="A339" s="13"/>
      <c r="B339" s="235"/>
      <c r="C339" s="236"/>
      <c r="D339" s="227" t="s">
        <v>173</v>
      </c>
      <c r="E339" s="237" t="s">
        <v>19</v>
      </c>
      <c r="F339" s="238" t="s">
        <v>533</v>
      </c>
      <c r="G339" s="236"/>
      <c r="H339" s="239">
        <v>7.9299999999999997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173</v>
      </c>
      <c r="AU339" s="245" t="s">
        <v>85</v>
      </c>
      <c r="AV339" s="13" t="s">
        <v>85</v>
      </c>
      <c r="AW339" s="13" t="s">
        <v>37</v>
      </c>
      <c r="AX339" s="13" t="s">
        <v>75</v>
      </c>
      <c r="AY339" s="245" t="s">
        <v>144</v>
      </c>
    </row>
    <row r="340" s="13" customFormat="1">
      <c r="A340" s="13"/>
      <c r="B340" s="235"/>
      <c r="C340" s="236"/>
      <c r="D340" s="227" t="s">
        <v>173</v>
      </c>
      <c r="E340" s="237" t="s">
        <v>19</v>
      </c>
      <c r="F340" s="238" t="s">
        <v>534</v>
      </c>
      <c r="G340" s="236"/>
      <c r="H340" s="239">
        <v>5.9020000000000001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173</v>
      </c>
      <c r="AU340" s="245" t="s">
        <v>85</v>
      </c>
      <c r="AV340" s="13" t="s">
        <v>85</v>
      </c>
      <c r="AW340" s="13" t="s">
        <v>37</v>
      </c>
      <c r="AX340" s="13" t="s">
        <v>75</v>
      </c>
      <c r="AY340" s="245" t="s">
        <v>144</v>
      </c>
    </row>
    <row r="341" s="13" customFormat="1">
      <c r="A341" s="13"/>
      <c r="B341" s="235"/>
      <c r="C341" s="236"/>
      <c r="D341" s="227" t="s">
        <v>173</v>
      </c>
      <c r="E341" s="237" t="s">
        <v>19</v>
      </c>
      <c r="F341" s="238" t="s">
        <v>535</v>
      </c>
      <c r="G341" s="236"/>
      <c r="H341" s="239">
        <v>6.3840000000000003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173</v>
      </c>
      <c r="AU341" s="245" t="s">
        <v>85</v>
      </c>
      <c r="AV341" s="13" t="s">
        <v>85</v>
      </c>
      <c r="AW341" s="13" t="s">
        <v>37</v>
      </c>
      <c r="AX341" s="13" t="s">
        <v>75</v>
      </c>
      <c r="AY341" s="245" t="s">
        <v>144</v>
      </c>
    </row>
    <row r="342" s="13" customFormat="1">
      <c r="A342" s="13"/>
      <c r="B342" s="235"/>
      <c r="C342" s="236"/>
      <c r="D342" s="227" t="s">
        <v>173</v>
      </c>
      <c r="E342" s="237" t="s">
        <v>19</v>
      </c>
      <c r="F342" s="238" t="s">
        <v>536</v>
      </c>
      <c r="G342" s="236"/>
      <c r="H342" s="239">
        <v>4.7880000000000003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173</v>
      </c>
      <c r="AU342" s="245" t="s">
        <v>85</v>
      </c>
      <c r="AV342" s="13" t="s">
        <v>85</v>
      </c>
      <c r="AW342" s="13" t="s">
        <v>37</v>
      </c>
      <c r="AX342" s="13" t="s">
        <v>75</v>
      </c>
      <c r="AY342" s="245" t="s">
        <v>144</v>
      </c>
    </row>
    <row r="343" s="13" customFormat="1">
      <c r="A343" s="13"/>
      <c r="B343" s="235"/>
      <c r="C343" s="236"/>
      <c r="D343" s="227" t="s">
        <v>173</v>
      </c>
      <c r="E343" s="237" t="s">
        <v>19</v>
      </c>
      <c r="F343" s="238" t="s">
        <v>537</v>
      </c>
      <c r="G343" s="236"/>
      <c r="H343" s="239">
        <v>11.172000000000001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173</v>
      </c>
      <c r="AU343" s="245" t="s">
        <v>85</v>
      </c>
      <c r="AV343" s="13" t="s">
        <v>85</v>
      </c>
      <c r="AW343" s="13" t="s">
        <v>37</v>
      </c>
      <c r="AX343" s="13" t="s">
        <v>75</v>
      </c>
      <c r="AY343" s="245" t="s">
        <v>144</v>
      </c>
    </row>
    <row r="344" s="13" customFormat="1">
      <c r="A344" s="13"/>
      <c r="B344" s="235"/>
      <c r="C344" s="236"/>
      <c r="D344" s="227" t="s">
        <v>173</v>
      </c>
      <c r="E344" s="237" t="s">
        <v>19</v>
      </c>
      <c r="F344" s="238" t="s">
        <v>538</v>
      </c>
      <c r="G344" s="236"/>
      <c r="H344" s="239">
        <v>13.795999999999999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173</v>
      </c>
      <c r="AU344" s="245" t="s">
        <v>85</v>
      </c>
      <c r="AV344" s="13" t="s">
        <v>85</v>
      </c>
      <c r="AW344" s="13" t="s">
        <v>37</v>
      </c>
      <c r="AX344" s="13" t="s">
        <v>75</v>
      </c>
      <c r="AY344" s="245" t="s">
        <v>144</v>
      </c>
    </row>
    <row r="345" s="13" customFormat="1">
      <c r="A345" s="13"/>
      <c r="B345" s="235"/>
      <c r="C345" s="236"/>
      <c r="D345" s="227" t="s">
        <v>173</v>
      </c>
      <c r="E345" s="237" t="s">
        <v>19</v>
      </c>
      <c r="F345" s="238" t="s">
        <v>539</v>
      </c>
      <c r="G345" s="236"/>
      <c r="H345" s="239">
        <v>9.0440000000000005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173</v>
      </c>
      <c r="AU345" s="245" t="s">
        <v>85</v>
      </c>
      <c r="AV345" s="13" t="s">
        <v>85</v>
      </c>
      <c r="AW345" s="13" t="s">
        <v>37</v>
      </c>
      <c r="AX345" s="13" t="s">
        <v>75</v>
      </c>
      <c r="AY345" s="245" t="s">
        <v>144</v>
      </c>
    </row>
    <row r="346" s="13" customFormat="1">
      <c r="A346" s="13"/>
      <c r="B346" s="235"/>
      <c r="C346" s="236"/>
      <c r="D346" s="227" t="s">
        <v>173</v>
      </c>
      <c r="E346" s="237" t="s">
        <v>19</v>
      </c>
      <c r="F346" s="238" t="s">
        <v>540</v>
      </c>
      <c r="G346" s="236"/>
      <c r="H346" s="239">
        <v>29.686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173</v>
      </c>
      <c r="AU346" s="245" t="s">
        <v>85</v>
      </c>
      <c r="AV346" s="13" t="s">
        <v>85</v>
      </c>
      <c r="AW346" s="13" t="s">
        <v>37</v>
      </c>
      <c r="AX346" s="13" t="s">
        <v>75</v>
      </c>
      <c r="AY346" s="245" t="s">
        <v>144</v>
      </c>
    </row>
    <row r="347" s="16" customFormat="1">
      <c r="A347" s="16"/>
      <c r="B347" s="271"/>
      <c r="C347" s="272"/>
      <c r="D347" s="227" t="s">
        <v>173</v>
      </c>
      <c r="E347" s="273" t="s">
        <v>19</v>
      </c>
      <c r="F347" s="274" t="s">
        <v>492</v>
      </c>
      <c r="G347" s="272"/>
      <c r="H347" s="275">
        <v>177.89200000000002</v>
      </c>
      <c r="I347" s="276"/>
      <c r="J347" s="272"/>
      <c r="K347" s="272"/>
      <c r="L347" s="277"/>
      <c r="M347" s="278"/>
      <c r="N347" s="279"/>
      <c r="O347" s="279"/>
      <c r="P347" s="279"/>
      <c r="Q347" s="279"/>
      <c r="R347" s="279"/>
      <c r="S347" s="279"/>
      <c r="T347" s="280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81" t="s">
        <v>173</v>
      </c>
      <c r="AU347" s="281" t="s">
        <v>85</v>
      </c>
      <c r="AV347" s="16" t="s">
        <v>166</v>
      </c>
      <c r="AW347" s="16" t="s">
        <v>37</v>
      </c>
      <c r="AX347" s="16" t="s">
        <v>75</v>
      </c>
      <c r="AY347" s="281" t="s">
        <v>144</v>
      </c>
    </row>
    <row r="348" s="15" customFormat="1">
      <c r="A348" s="15"/>
      <c r="B348" s="261"/>
      <c r="C348" s="262"/>
      <c r="D348" s="227" t="s">
        <v>173</v>
      </c>
      <c r="E348" s="263" t="s">
        <v>19</v>
      </c>
      <c r="F348" s="264" t="s">
        <v>491</v>
      </c>
      <c r="G348" s="262"/>
      <c r="H348" s="263" t="s">
        <v>19</v>
      </c>
      <c r="I348" s="265"/>
      <c r="J348" s="262"/>
      <c r="K348" s="262"/>
      <c r="L348" s="266"/>
      <c r="M348" s="267"/>
      <c r="N348" s="268"/>
      <c r="O348" s="268"/>
      <c r="P348" s="268"/>
      <c r="Q348" s="268"/>
      <c r="R348" s="268"/>
      <c r="S348" s="268"/>
      <c r="T348" s="26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0" t="s">
        <v>173</v>
      </c>
      <c r="AU348" s="270" t="s">
        <v>85</v>
      </c>
      <c r="AV348" s="15" t="s">
        <v>83</v>
      </c>
      <c r="AW348" s="15" t="s">
        <v>37</v>
      </c>
      <c r="AX348" s="15" t="s">
        <v>75</v>
      </c>
      <c r="AY348" s="270" t="s">
        <v>144</v>
      </c>
    </row>
    <row r="349" s="13" customFormat="1">
      <c r="A349" s="13"/>
      <c r="B349" s="235"/>
      <c r="C349" s="236"/>
      <c r="D349" s="227" t="s">
        <v>173</v>
      </c>
      <c r="E349" s="237" t="s">
        <v>19</v>
      </c>
      <c r="F349" s="238" t="s">
        <v>541</v>
      </c>
      <c r="G349" s="236"/>
      <c r="H349" s="239">
        <v>6.9020000000000001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173</v>
      </c>
      <c r="AU349" s="245" t="s">
        <v>85</v>
      </c>
      <c r="AV349" s="13" t="s">
        <v>85</v>
      </c>
      <c r="AW349" s="13" t="s">
        <v>37</v>
      </c>
      <c r="AX349" s="13" t="s">
        <v>75</v>
      </c>
      <c r="AY349" s="245" t="s">
        <v>144</v>
      </c>
    </row>
    <row r="350" s="13" customFormat="1">
      <c r="A350" s="13"/>
      <c r="B350" s="235"/>
      <c r="C350" s="236"/>
      <c r="D350" s="227" t="s">
        <v>173</v>
      </c>
      <c r="E350" s="237" t="s">
        <v>19</v>
      </c>
      <c r="F350" s="238" t="s">
        <v>542</v>
      </c>
      <c r="G350" s="236"/>
      <c r="H350" s="239">
        <v>2.2330000000000001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173</v>
      </c>
      <c r="AU350" s="245" t="s">
        <v>85</v>
      </c>
      <c r="AV350" s="13" t="s">
        <v>85</v>
      </c>
      <c r="AW350" s="13" t="s">
        <v>37</v>
      </c>
      <c r="AX350" s="13" t="s">
        <v>75</v>
      </c>
      <c r="AY350" s="245" t="s">
        <v>144</v>
      </c>
    </row>
    <row r="351" s="13" customFormat="1">
      <c r="A351" s="13"/>
      <c r="B351" s="235"/>
      <c r="C351" s="236"/>
      <c r="D351" s="227" t="s">
        <v>173</v>
      </c>
      <c r="E351" s="237" t="s">
        <v>19</v>
      </c>
      <c r="F351" s="238" t="s">
        <v>543</v>
      </c>
      <c r="G351" s="236"/>
      <c r="H351" s="239">
        <v>10.353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173</v>
      </c>
      <c r="AU351" s="245" t="s">
        <v>85</v>
      </c>
      <c r="AV351" s="13" t="s">
        <v>85</v>
      </c>
      <c r="AW351" s="13" t="s">
        <v>37</v>
      </c>
      <c r="AX351" s="13" t="s">
        <v>75</v>
      </c>
      <c r="AY351" s="245" t="s">
        <v>144</v>
      </c>
    </row>
    <row r="352" s="13" customFormat="1">
      <c r="A352" s="13"/>
      <c r="B352" s="235"/>
      <c r="C352" s="236"/>
      <c r="D352" s="227" t="s">
        <v>173</v>
      </c>
      <c r="E352" s="237" t="s">
        <v>19</v>
      </c>
      <c r="F352" s="238" t="s">
        <v>544</v>
      </c>
      <c r="G352" s="236"/>
      <c r="H352" s="239">
        <v>8.8759999999999994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173</v>
      </c>
      <c r="AU352" s="245" t="s">
        <v>85</v>
      </c>
      <c r="AV352" s="13" t="s">
        <v>85</v>
      </c>
      <c r="AW352" s="13" t="s">
        <v>37</v>
      </c>
      <c r="AX352" s="13" t="s">
        <v>75</v>
      </c>
      <c r="AY352" s="245" t="s">
        <v>144</v>
      </c>
    </row>
    <row r="353" s="13" customFormat="1">
      <c r="A353" s="13"/>
      <c r="B353" s="235"/>
      <c r="C353" s="236"/>
      <c r="D353" s="227" t="s">
        <v>173</v>
      </c>
      <c r="E353" s="237" t="s">
        <v>19</v>
      </c>
      <c r="F353" s="238" t="s">
        <v>545</v>
      </c>
      <c r="G353" s="236"/>
      <c r="H353" s="239">
        <v>6.8949999999999996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173</v>
      </c>
      <c r="AU353" s="245" t="s">
        <v>85</v>
      </c>
      <c r="AV353" s="13" t="s">
        <v>85</v>
      </c>
      <c r="AW353" s="13" t="s">
        <v>37</v>
      </c>
      <c r="AX353" s="13" t="s">
        <v>75</v>
      </c>
      <c r="AY353" s="245" t="s">
        <v>144</v>
      </c>
    </row>
    <row r="354" s="13" customFormat="1">
      <c r="A354" s="13"/>
      <c r="B354" s="235"/>
      <c r="C354" s="236"/>
      <c r="D354" s="227" t="s">
        <v>173</v>
      </c>
      <c r="E354" s="237" t="s">
        <v>19</v>
      </c>
      <c r="F354" s="238" t="s">
        <v>546</v>
      </c>
      <c r="G354" s="236"/>
      <c r="H354" s="239">
        <v>2.758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173</v>
      </c>
      <c r="AU354" s="245" t="s">
        <v>85</v>
      </c>
      <c r="AV354" s="13" t="s">
        <v>85</v>
      </c>
      <c r="AW354" s="13" t="s">
        <v>37</v>
      </c>
      <c r="AX354" s="13" t="s">
        <v>75</v>
      </c>
      <c r="AY354" s="245" t="s">
        <v>144</v>
      </c>
    </row>
    <row r="355" s="13" customFormat="1">
      <c r="A355" s="13"/>
      <c r="B355" s="235"/>
      <c r="C355" s="236"/>
      <c r="D355" s="227" t="s">
        <v>173</v>
      </c>
      <c r="E355" s="237" t="s">
        <v>19</v>
      </c>
      <c r="F355" s="238" t="s">
        <v>547</v>
      </c>
      <c r="G355" s="236"/>
      <c r="H355" s="239">
        <v>6.3040000000000003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173</v>
      </c>
      <c r="AU355" s="245" t="s">
        <v>85</v>
      </c>
      <c r="AV355" s="13" t="s">
        <v>85</v>
      </c>
      <c r="AW355" s="13" t="s">
        <v>37</v>
      </c>
      <c r="AX355" s="13" t="s">
        <v>75</v>
      </c>
      <c r="AY355" s="245" t="s">
        <v>144</v>
      </c>
    </row>
    <row r="356" s="13" customFormat="1">
      <c r="A356" s="13"/>
      <c r="B356" s="235"/>
      <c r="C356" s="236"/>
      <c r="D356" s="227" t="s">
        <v>173</v>
      </c>
      <c r="E356" s="237" t="s">
        <v>19</v>
      </c>
      <c r="F356" s="238" t="s">
        <v>548</v>
      </c>
      <c r="G356" s="236"/>
      <c r="H356" s="239">
        <v>2.9550000000000001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173</v>
      </c>
      <c r="AU356" s="245" t="s">
        <v>85</v>
      </c>
      <c r="AV356" s="13" t="s">
        <v>85</v>
      </c>
      <c r="AW356" s="13" t="s">
        <v>37</v>
      </c>
      <c r="AX356" s="13" t="s">
        <v>75</v>
      </c>
      <c r="AY356" s="245" t="s">
        <v>144</v>
      </c>
    </row>
    <row r="357" s="16" customFormat="1">
      <c r="A357" s="16"/>
      <c r="B357" s="271"/>
      <c r="C357" s="272"/>
      <c r="D357" s="227" t="s">
        <v>173</v>
      </c>
      <c r="E357" s="273" t="s">
        <v>19</v>
      </c>
      <c r="F357" s="274" t="s">
        <v>492</v>
      </c>
      <c r="G357" s="272"/>
      <c r="H357" s="275">
        <v>47.276000000000003</v>
      </c>
      <c r="I357" s="276"/>
      <c r="J357" s="272"/>
      <c r="K357" s="272"/>
      <c r="L357" s="277"/>
      <c r="M357" s="278"/>
      <c r="N357" s="279"/>
      <c r="O357" s="279"/>
      <c r="P357" s="279"/>
      <c r="Q357" s="279"/>
      <c r="R357" s="279"/>
      <c r="S357" s="279"/>
      <c r="T357" s="280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81" t="s">
        <v>173</v>
      </c>
      <c r="AU357" s="281" t="s">
        <v>85</v>
      </c>
      <c r="AV357" s="16" t="s">
        <v>166</v>
      </c>
      <c r="AW357" s="16" t="s">
        <v>37</v>
      </c>
      <c r="AX357" s="16" t="s">
        <v>75</v>
      </c>
      <c r="AY357" s="281" t="s">
        <v>144</v>
      </c>
    </row>
    <row r="358" s="14" customFormat="1">
      <c r="A358" s="14"/>
      <c r="B358" s="246"/>
      <c r="C358" s="247"/>
      <c r="D358" s="227" t="s">
        <v>173</v>
      </c>
      <c r="E358" s="248" t="s">
        <v>19</v>
      </c>
      <c r="F358" s="249" t="s">
        <v>175</v>
      </c>
      <c r="G358" s="247"/>
      <c r="H358" s="250">
        <v>225.16800000000006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6" t="s">
        <v>173</v>
      </c>
      <c r="AU358" s="256" t="s">
        <v>85</v>
      </c>
      <c r="AV358" s="14" t="s">
        <v>176</v>
      </c>
      <c r="AW358" s="14" t="s">
        <v>37</v>
      </c>
      <c r="AX358" s="14" t="s">
        <v>83</v>
      </c>
      <c r="AY358" s="256" t="s">
        <v>144</v>
      </c>
    </row>
    <row r="359" s="2" customFormat="1" ht="14.4" customHeight="1">
      <c r="A359" s="40"/>
      <c r="B359" s="41"/>
      <c r="C359" s="214" t="s">
        <v>556</v>
      </c>
      <c r="D359" s="214" t="s">
        <v>147</v>
      </c>
      <c r="E359" s="215" t="s">
        <v>557</v>
      </c>
      <c r="F359" s="216" t="s">
        <v>558</v>
      </c>
      <c r="G359" s="217" t="s">
        <v>187</v>
      </c>
      <c r="H359" s="218">
        <v>225.16800000000001</v>
      </c>
      <c r="I359" s="219"/>
      <c r="J359" s="220">
        <f>ROUND(I359*H359,2)</f>
        <v>0</v>
      </c>
      <c r="K359" s="216" t="s">
        <v>151</v>
      </c>
      <c r="L359" s="46"/>
      <c r="M359" s="221" t="s">
        <v>19</v>
      </c>
      <c r="N359" s="222" t="s">
        <v>46</v>
      </c>
      <c r="O359" s="86"/>
      <c r="P359" s="223">
        <f>O359*H359</f>
        <v>0</v>
      </c>
      <c r="Q359" s="223">
        <v>0.016199999999999999</v>
      </c>
      <c r="R359" s="223">
        <f>Q359*H359</f>
        <v>3.6477216000000001</v>
      </c>
      <c r="S359" s="223">
        <v>0</v>
      </c>
      <c r="T359" s="22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5" t="s">
        <v>176</v>
      </c>
      <c r="AT359" s="225" t="s">
        <v>147</v>
      </c>
      <c r="AU359" s="225" t="s">
        <v>85</v>
      </c>
      <c r="AY359" s="19" t="s">
        <v>144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9" t="s">
        <v>83</v>
      </c>
      <c r="BK359" s="226">
        <f>ROUND(I359*H359,2)</f>
        <v>0</v>
      </c>
      <c r="BL359" s="19" t="s">
        <v>176</v>
      </c>
      <c r="BM359" s="225" t="s">
        <v>559</v>
      </c>
    </row>
    <row r="360" s="2" customFormat="1">
      <c r="A360" s="40"/>
      <c r="B360" s="41"/>
      <c r="C360" s="42"/>
      <c r="D360" s="227" t="s">
        <v>154</v>
      </c>
      <c r="E360" s="42"/>
      <c r="F360" s="228" t="s">
        <v>560</v>
      </c>
      <c r="G360" s="42"/>
      <c r="H360" s="42"/>
      <c r="I360" s="229"/>
      <c r="J360" s="42"/>
      <c r="K360" s="42"/>
      <c r="L360" s="46"/>
      <c r="M360" s="230"/>
      <c r="N360" s="231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154</v>
      </c>
      <c r="AU360" s="19" t="s">
        <v>85</v>
      </c>
    </row>
    <row r="361" s="2" customFormat="1">
      <c r="A361" s="40"/>
      <c r="B361" s="41"/>
      <c r="C361" s="42"/>
      <c r="D361" s="232" t="s">
        <v>155</v>
      </c>
      <c r="E361" s="42"/>
      <c r="F361" s="233" t="s">
        <v>561</v>
      </c>
      <c r="G361" s="42"/>
      <c r="H361" s="42"/>
      <c r="I361" s="229"/>
      <c r="J361" s="42"/>
      <c r="K361" s="42"/>
      <c r="L361" s="46"/>
      <c r="M361" s="230"/>
      <c r="N361" s="231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155</v>
      </c>
      <c r="AU361" s="19" t="s">
        <v>85</v>
      </c>
    </row>
    <row r="362" s="2" customFormat="1" ht="14.4" customHeight="1">
      <c r="A362" s="40"/>
      <c r="B362" s="41"/>
      <c r="C362" s="214" t="s">
        <v>562</v>
      </c>
      <c r="D362" s="214" t="s">
        <v>147</v>
      </c>
      <c r="E362" s="215" t="s">
        <v>563</v>
      </c>
      <c r="F362" s="216" t="s">
        <v>564</v>
      </c>
      <c r="G362" s="217" t="s">
        <v>187</v>
      </c>
      <c r="H362" s="218">
        <v>6.4800000000000004</v>
      </c>
      <c r="I362" s="219"/>
      <c r="J362" s="220">
        <f>ROUND(I362*H362,2)</f>
        <v>0</v>
      </c>
      <c r="K362" s="216" t="s">
        <v>151</v>
      </c>
      <c r="L362" s="46"/>
      <c r="M362" s="221" t="s">
        <v>19</v>
      </c>
      <c r="N362" s="222" t="s">
        <v>46</v>
      </c>
      <c r="O362" s="86"/>
      <c r="P362" s="223">
        <f>O362*H362</f>
        <v>0</v>
      </c>
      <c r="Q362" s="223">
        <v>0.033579999999999999</v>
      </c>
      <c r="R362" s="223">
        <f>Q362*H362</f>
        <v>0.2175984</v>
      </c>
      <c r="S362" s="223">
        <v>0</v>
      </c>
      <c r="T362" s="224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5" t="s">
        <v>176</v>
      </c>
      <c r="AT362" s="225" t="s">
        <v>147</v>
      </c>
      <c r="AU362" s="225" t="s">
        <v>85</v>
      </c>
      <c r="AY362" s="19" t="s">
        <v>144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9" t="s">
        <v>83</v>
      </c>
      <c r="BK362" s="226">
        <f>ROUND(I362*H362,2)</f>
        <v>0</v>
      </c>
      <c r="BL362" s="19" t="s">
        <v>176</v>
      </c>
      <c r="BM362" s="225" t="s">
        <v>565</v>
      </c>
    </row>
    <row r="363" s="2" customFormat="1">
      <c r="A363" s="40"/>
      <c r="B363" s="41"/>
      <c r="C363" s="42"/>
      <c r="D363" s="227" t="s">
        <v>154</v>
      </c>
      <c r="E363" s="42"/>
      <c r="F363" s="228" t="s">
        <v>566</v>
      </c>
      <c r="G363" s="42"/>
      <c r="H363" s="42"/>
      <c r="I363" s="229"/>
      <c r="J363" s="42"/>
      <c r="K363" s="42"/>
      <c r="L363" s="46"/>
      <c r="M363" s="230"/>
      <c r="N363" s="231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154</v>
      </c>
      <c r="AU363" s="19" t="s">
        <v>85</v>
      </c>
    </row>
    <row r="364" s="2" customFormat="1">
      <c r="A364" s="40"/>
      <c r="B364" s="41"/>
      <c r="C364" s="42"/>
      <c r="D364" s="232" t="s">
        <v>155</v>
      </c>
      <c r="E364" s="42"/>
      <c r="F364" s="233" t="s">
        <v>567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155</v>
      </c>
      <c r="AU364" s="19" t="s">
        <v>85</v>
      </c>
    </row>
    <row r="365" s="13" customFormat="1">
      <c r="A365" s="13"/>
      <c r="B365" s="235"/>
      <c r="C365" s="236"/>
      <c r="D365" s="227" t="s">
        <v>173</v>
      </c>
      <c r="E365" s="237" t="s">
        <v>19</v>
      </c>
      <c r="F365" s="238" t="s">
        <v>568</v>
      </c>
      <c r="G365" s="236"/>
      <c r="H365" s="239">
        <v>6.4800000000000004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173</v>
      </c>
      <c r="AU365" s="245" t="s">
        <v>85</v>
      </c>
      <c r="AV365" s="13" t="s">
        <v>85</v>
      </c>
      <c r="AW365" s="13" t="s">
        <v>37</v>
      </c>
      <c r="AX365" s="13" t="s">
        <v>83</v>
      </c>
      <c r="AY365" s="245" t="s">
        <v>144</v>
      </c>
    </row>
    <row r="366" s="2" customFormat="1" ht="14.4" customHeight="1">
      <c r="A366" s="40"/>
      <c r="B366" s="41"/>
      <c r="C366" s="214" t="s">
        <v>569</v>
      </c>
      <c r="D366" s="214" t="s">
        <v>147</v>
      </c>
      <c r="E366" s="215" t="s">
        <v>570</v>
      </c>
      <c r="F366" s="216" t="s">
        <v>571</v>
      </c>
      <c r="G366" s="217" t="s">
        <v>187</v>
      </c>
      <c r="H366" s="218">
        <v>225.16800000000001</v>
      </c>
      <c r="I366" s="219"/>
      <c r="J366" s="220">
        <f>ROUND(I366*H366,2)</f>
        <v>0</v>
      </c>
      <c r="K366" s="216" t="s">
        <v>151</v>
      </c>
      <c r="L366" s="46"/>
      <c r="M366" s="221" t="s">
        <v>19</v>
      </c>
      <c r="N366" s="222" t="s">
        <v>46</v>
      </c>
      <c r="O366" s="86"/>
      <c r="P366" s="223">
        <f>O366*H366</f>
        <v>0</v>
      </c>
      <c r="Q366" s="223">
        <v>0.021000000000000001</v>
      </c>
      <c r="R366" s="223">
        <f>Q366*H366</f>
        <v>4.7285280000000007</v>
      </c>
      <c r="S366" s="223">
        <v>0</v>
      </c>
      <c r="T366" s="22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5" t="s">
        <v>176</v>
      </c>
      <c r="AT366" s="225" t="s">
        <v>147</v>
      </c>
      <c r="AU366" s="225" t="s">
        <v>85</v>
      </c>
      <c r="AY366" s="19" t="s">
        <v>144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9" t="s">
        <v>83</v>
      </c>
      <c r="BK366" s="226">
        <f>ROUND(I366*H366,2)</f>
        <v>0</v>
      </c>
      <c r="BL366" s="19" t="s">
        <v>176</v>
      </c>
      <c r="BM366" s="225" t="s">
        <v>572</v>
      </c>
    </row>
    <row r="367" s="2" customFormat="1">
      <c r="A367" s="40"/>
      <c r="B367" s="41"/>
      <c r="C367" s="42"/>
      <c r="D367" s="227" t="s">
        <v>154</v>
      </c>
      <c r="E367" s="42"/>
      <c r="F367" s="228" t="s">
        <v>573</v>
      </c>
      <c r="G367" s="42"/>
      <c r="H367" s="42"/>
      <c r="I367" s="229"/>
      <c r="J367" s="42"/>
      <c r="K367" s="42"/>
      <c r="L367" s="46"/>
      <c r="M367" s="230"/>
      <c r="N367" s="231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154</v>
      </c>
      <c r="AU367" s="19" t="s">
        <v>85</v>
      </c>
    </row>
    <row r="368" s="2" customFormat="1">
      <c r="A368" s="40"/>
      <c r="B368" s="41"/>
      <c r="C368" s="42"/>
      <c r="D368" s="232" t="s">
        <v>155</v>
      </c>
      <c r="E368" s="42"/>
      <c r="F368" s="233" t="s">
        <v>574</v>
      </c>
      <c r="G368" s="42"/>
      <c r="H368" s="42"/>
      <c r="I368" s="229"/>
      <c r="J368" s="42"/>
      <c r="K368" s="42"/>
      <c r="L368" s="46"/>
      <c r="M368" s="230"/>
      <c r="N368" s="231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155</v>
      </c>
      <c r="AU368" s="19" t="s">
        <v>85</v>
      </c>
    </row>
    <row r="369" s="2" customFormat="1">
      <c r="A369" s="40"/>
      <c r="B369" s="41"/>
      <c r="C369" s="42"/>
      <c r="D369" s="227" t="s">
        <v>162</v>
      </c>
      <c r="E369" s="42"/>
      <c r="F369" s="234" t="s">
        <v>575</v>
      </c>
      <c r="G369" s="42"/>
      <c r="H369" s="42"/>
      <c r="I369" s="229"/>
      <c r="J369" s="42"/>
      <c r="K369" s="42"/>
      <c r="L369" s="46"/>
      <c r="M369" s="230"/>
      <c r="N369" s="231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162</v>
      </c>
      <c r="AU369" s="19" t="s">
        <v>85</v>
      </c>
    </row>
    <row r="370" s="15" customFormat="1">
      <c r="A370" s="15"/>
      <c r="B370" s="261"/>
      <c r="C370" s="262"/>
      <c r="D370" s="227" t="s">
        <v>173</v>
      </c>
      <c r="E370" s="263" t="s">
        <v>19</v>
      </c>
      <c r="F370" s="264" t="s">
        <v>396</v>
      </c>
      <c r="G370" s="262"/>
      <c r="H370" s="263" t="s">
        <v>19</v>
      </c>
      <c r="I370" s="265"/>
      <c r="J370" s="262"/>
      <c r="K370" s="262"/>
      <c r="L370" s="266"/>
      <c r="M370" s="267"/>
      <c r="N370" s="268"/>
      <c r="O370" s="268"/>
      <c r="P370" s="268"/>
      <c r="Q370" s="268"/>
      <c r="R370" s="268"/>
      <c r="S370" s="268"/>
      <c r="T370" s="269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0" t="s">
        <v>173</v>
      </c>
      <c r="AU370" s="270" t="s">
        <v>85</v>
      </c>
      <c r="AV370" s="15" t="s">
        <v>83</v>
      </c>
      <c r="AW370" s="15" t="s">
        <v>37</v>
      </c>
      <c r="AX370" s="15" t="s">
        <v>75</v>
      </c>
      <c r="AY370" s="270" t="s">
        <v>144</v>
      </c>
    </row>
    <row r="371" s="13" customFormat="1">
      <c r="A371" s="13"/>
      <c r="B371" s="235"/>
      <c r="C371" s="236"/>
      <c r="D371" s="227" t="s">
        <v>173</v>
      </c>
      <c r="E371" s="237" t="s">
        <v>19</v>
      </c>
      <c r="F371" s="238" t="s">
        <v>529</v>
      </c>
      <c r="G371" s="236"/>
      <c r="H371" s="239">
        <v>17.449999999999999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173</v>
      </c>
      <c r="AU371" s="245" t="s">
        <v>85</v>
      </c>
      <c r="AV371" s="13" t="s">
        <v>85</v>
      </c>
      <c r="AW371" s="13" t="s">
        <v>37</v>
      </c>
      <c r="AX371" s="13" t="s">
        <v>75</v>
      </c>
      <c r="AY371" s="245" t="s">
        <v>144</v>
      </c>
    </row>
    <row r="372" s="13" customFormat="1">
      <c r="A372" s="13"/>
      <c r="B372" s="235"/>
      <c r="C372" s="236"/>
      <c r="D372" s="227" t="s">
        <v>173</v>
      </c>
      <c r="E372" s="237" t="s">
        <v>19</v>
      </c>
      <c r="F372" s="238" t="s">
        <v>530</v>
      </c>
      <c r="G372" s="236"/>
      <c r="H372" s="239">
        <v>17.553000000000001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173</v>
      </c>
      <c r="AU372" s="245" t="s">
        <v>85</v>
      </c>
      <c r="AV372" s="13" t="s">
        <v>85</v>
      </c>
      <c r="AW372" s="13" t="s">
        <v>37</v>
      </c>
      <c r="AX372" s="13" t="s">
        <v>75</v>
      </c>
      <c r="AY372" s="245" t="s">
        <v>144</v>
      </c>
    </row>
    <row r="373" s="13" customFormat="1">
      <c r="A373" s="13"/>
      <c r="B373" s="235"/>
      <c r="C373" s="236"/>
      <c r="D373" s="227" t="s">
        <v>173</v>
      </c>
      <c r="E373" s="237" t="s">
        <v>19</v>
      </c>
      <c r="F373" s="238" t="s">
        <v>531</v>
      </c>
      <c r="G373" s="236"/>
      <c r="H373" s="239">
        <v>41.707000000000001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173</v>
      </c>
      <c r="AU373" s="245" t="s">
        <v>85</v>
      </c>
      <c r="AV373" s="13" t="s">
        <v>85</v>
      </c>
      <c r="AW373" s="13" t="s">
        <v>37</v>
      </c>
      <c r="AX373" s="13" t="s">
        <v>75</v>
      </c>
      <c r="AY373" s="245" t="s">
        <v>144</v>
      </c>
    </row>
    <row r="374" s="13" customFormat="1">
      <c r="A374" s="13"/>
      <c r="B374" s="235"/>
      <c r="C374" s="236"/>
      <c r="D374" s="227" t="s">
        <v>173</v>
      </c>
      <c r="E374" s="237" t="s">
        <v>19</v>
      </c>
      <c r="F374" s="238" t="s">
        <v>532</v>
      </c>
      <c r="G374" s="236"/>
      <c r="H374" s="239">
        <v>12.48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173</v>
      </c>
      <c r="AU374" s="245" t="s">
        <v>85</v>
      </c>
      <c r="AV374" s="13" t="s">
        <v>85</v>
      </c>
      <c r="AW374" s="13" t="s">
        <v>37</v>
      </c>
      <c r="AX374" s="13" t="s">
        <v>75</v>
      </c>
      <c r="AY374" s="245" t="s">
        <v>144</v>
      </c>
    </row>
    <row r="375" s="13" customFormat="1">
      <c r="A375" s="13"/>
      <c r="B375" s="235"/>
      <c r="C375" s="236"/>
      <c r="D375" s="227" t="s">
        <v>173</v>
      </c>
      <c r="E375" s="237" t="s">
        <v>19</v>
      </c>
      <c r="F375" s="238" t="s">
        <v>533</v>
      </c>
      <c r="G375" s="236"/>
      <c r="H375" s="239">
        <v>7.9299999999999997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173</v>
      </c>
      <c r="AU375" s="245" t="s">
        <v>85</v>
      </c>
      <c r="AV375" s="13" t="s">
        <v>85</v>
      </c>
      <c r="AW375" s="13" t="s">
        <v>37</v>
      </c>
      <c r="AX375" s="13" t="s">
        <v>75</v>
      </c>
      <c r="AY375" s="245" t="s">
        <v>144</v>
      </c>
    </row>
    <row r="376" s="13" customFormat="1">
      <c r="A376" s="13"/>
      <c r="B376" s="235"/>
      <c r="C376" s="236"/>
      <c r="D376" s="227" t="s">
        <v>173</v>
      </c>
      <c r="E376" s="237" t="s">
        <v>19</v>
      </c>
      <c r="F376" s="238" t="s">
        <v>534</v>
      </c>
      <c r="G376" s="236"/>
      <c r="H376" s="239">
        <v>5.9020000000000001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173</v>
      </c>
      <c r="AU376" s="245" t="s">
        <v>85</v>
      </c>
      <c r="AV376" s="13" t="s">
        <v>85</v>
      </c>
      <c r="AW376" s="13" t="s">
        <v>37</v>
      </c>
      <c r="AX376" s="13" t="s">
        <v>75</v>
      </c>
      <c r="AY376" s="245" t="s">
        <v>144</v>
      </c>
    </row>
    <row r="377" s="13" customFormat="1">
      <c r="A377" s="13"/>
      <c r="B377" s="235"/>
      <c r="C377" s="236"/>
      <c r="D377" s="227" t="s">
        <v>173</v>
      </c>
      <c r="E377" s="237" t="s">
        <v>19</v>
      </c>
      <c r="F377" s="238" t="s">
        <v>535</v>
      </c>
      <c r="G377" s="236"/>
      <c r="H377" s="239">
        <v>6.3840000000000003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173</v>
      </c>
      <c r="AU377" s="245" t="s">
        <v>85</v>
      </c>
      <c r="AV377" s="13" t="s">
        <v>85</v>
      </c>
      <c r="AW377" s="13" t="s">
        <v>37</v>
      </c>
      <c r="AX377" s="13" t="s">
        <v>75</v>
      </c>
      <c r="AY377" s="245" t="s">
        <v>144</v>
      </c>
    </row>
    <row r="378" s="13" customFormat="1">
      <c r="A378" s="13"/>
      <c r="B378" s="235"/>
      <c r="C378" s="236"/>
      <c r="D378" s="227" t="s">
        <v>173</v>
      </c>
      <c r="E378" s="237" t="s">
        <v>19</v>
      </c>
      <c r="F378" s="238" t="s">
        <v>536</v>
      </c>
      <c r="G378" s="236"/>
      <c r="H378" s="239">
        <v>4.7880000000000003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173</v>
      </c>
      <c r="AU378" s="245" t="s">
        <v>85</v>
      </c>
      <c r="AV378" s="13" t="s">
        <v>85</v>
      </c>
      <c r="AW378" s="13" t="s">
        <v>37</v>
      </c>
      <c r="AX378" s="13" t="s">
        <v>75</v>
      </c>
      <c r="AY378" s="245" t="s">
        <v>144</v>
      </c>
    </row>
    <row r="379" s="13" customFormat="1">
      <c r="A379" s="13"/>
      <c r="B379" s="235"/>
      <c r="C379" s="236"/>
      <c r="D379" s="227" t="s">
        <v>173</v>
      </c>
      <c r="E379" s="237" t="s">
        <v>19</v>
      </c>
      <c r="F379" s="238" t="s">
        <v>537</v>
      </c>
      <c r="G379" s="236"/>
      <c r="H379" s="239">
        <v>11.172000000000001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173</v>
      </c>
      <c r="AU379" s="245" t="s">
        <v>85</v>
      </c>
      <c r="AV379" s="13" t="s">
        <v>85</v>
      </c>
      <c r="AW379" s="13" t="s">
        <v>37</v>
      </c>
      <c r="AX379" s="13" t="s">
        <v>75</v>
      </c>
      <c r="AY379" s="245" t="s">
        <v>144</v>
      </c>
    </row>
    <row r="380" s="13" customFormat="1">
      <c r="A380" s="13"/>
      <c r="B380" s="235"/>
      <c r="C380" s="236"/>
      <c r="D380" s="227" t="s">
        <v>173</v>
      </c>
      <c r="E380" s="237" t="s">
        <v>19</v>
      </c>
      <c r="F380" s="238" t="s">
        <v>538</v>
      </c>
      <c r="G380" s="236"/>
      <c r="H380" s="239">
        <v>13.795999999999999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173</v>
      </c>
      <c r="AU380" s="245" t="s">
        <v>85</v>
      </c>
      <c r="AV380" s="13" t="s">
        <v>85</v>
      </c>
      <c r="AW380" s="13" t="s">
        <v>37</v>
      </c>
      <c r="AX380" s="13" t="s">
        <v>75</v>
      </c>
      <c r="AY380" s="245" t="s">
        <v>144</v>
      </c>
    </row>
    <row r="381" s="13" customFormat="1">
      <c r="A381" s="13"/>
      <c r="B381" s="235"/>
      <c r="C381" s="236"/>
      <c r="D381" s="227" t="s">
        <v>173</v>
      </c>
      <c r="E381" s="237" t="s">
        <v>19</v>
      </c>
      <c r="F381" s="238" t="s">
        <v>539</v>
      </c>
      <c r="G381" s="236"/>
      <c r="H381" s="239">
        <v>9.0440000000000005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5" t="s">
        <v>173</v>
      </c>
      <c r="AU381" s="245" t="s">
        <v>85</v>
      </c>
      <c r="AV381" s="13" t="s">
        <v>85</v>
      </c>
      <c r="AW381" s="13" t="s">
        <v>37</v>
      </c>
      <c r="AX381" s="13" t="s">
        <v>75</v>
      </c>
      <c r="AY381" s="245" t="s">
        <v>144</v>
      </c>
    </row>
    <row r="382" s="13" customFormat="1">
      <c r="A382" s="13"/>
      <c r="B382" s="235"/>
      <c r="C382" s="236"/>
      <c r="D382" s="227" t="s">
        <v>173</v>
      </c>
      <c r="E382" s="237" t="s">
        <v>19</v>
      </c>
      <c r="F382" s="238" t="s">
        <v>540</v>
      </c>
      <c r="G382" s="236"/>
      <c r="H382" s="239">
        <v>29.686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173</v>
      </c>
      <c r="AU382" s="245" t="s">
        <v>85</v>
      </c>
      <c r="AV382" s="13" t="s">
        <v>85</v>
      </c>
      <c r="AW382" s="13" t="s">
        <v>37</v>
      </c>
      <c r="AX382" s="13" t="s">
        <v>75</v>
      </c>
      <c r="AY382" s="245" t="s">
        <v>144</v>
      </c>
    </row>
    <row r="383" s="16" customFormat="1">
      <c r="A383" s="16"/>
      <c r="B383" s="271"/>
      <c r="C383" s="272"/>
      <c r="D383" s="227" t="s">
        <v>173</v>
      </c>
      <c r="E383" s="273" t="s">
        <v>19</v>
      </c>
      <c r="F383" s="274" t="s">
        <v>492</v>
      </c>
      <c r="G383" s="272"/>
      <c r="H383" s="275">
        <v>177.89200000000002</v>
      </c>
      <c r="I383" s="276"/>
      <c r="J383" s="272"/>
      <c r="K383" s="272"/>
      <c r="L383" s="277"/>
      <c r="M383" s="278"/>
      <c r="N383" s="279"/>
      <c r="O383" s="279"/>
      <c r="P383" s="279"/>
      <c r="Q383" s="279"/>
      <c r="R383" s="279"/>
      <c r="S383" s="279"/>
      <c r="T383" s="280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T383" s="281" t="s">
        <v>173</v>
      </c>
      <c r="AU383" s="281" t="s">
        <v>85</v>
      </c>
      <c r="AV383" s="16" t="s">
        <v>166</v>
      </c>
      <c r="AW383" s="16" t="s">
        <v>37</v>
      </c>
      <c r="AX383" s="16" t="s">
        <v>75</v>
      </c>
      <c r="AY383" s="281" t="s">
        <v>144</v>
      </c>
    </row>
    <row r="384" s="15" customFormat="1">
      <c r="A384" s="15"/>
      <c r="B384" s="261"/>
      <c r="C384" s="262"/>
      <c r="D384" s="227" t="s">
        <v>173</v>
      </c>
      <c r="E384" s="263" t="s">
        <v>19</v>
      </c>
      <c r="F384" s="264" t="s">
        <v>491</v>
      </c>
      <c r="G384" s="262"/>
      <c r="H384" s="263" t="s">
        <v>19</v>
      </c>
      <c r="I384" s="265"/>
      <c r="J384" s="262"/>
      <c r="K384" s="262"/>
      <c r="L384" s="266"/>
      <c r="M384" s="267"/>
      <c r="N384" s="268"/>
      <c r="O384" s="268"/>
      <c r="P384" s="268"/>
      <c r="Q384" s="268"/>
      <c r="R384" s="268"/>
      <c r="S384" s="268"/>
      <c r="T384" s="269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70" t="s">
        <v>173</v>
      </c>
      <c r="AU384" s="270" t="s">
        <v>85</v>
      </c>
      <c r="AV384" s="15" t="s">
        <v>83</v>
      </c>
      <c r="AW384" s="15" t="s">
        <v>37</v>
      </c>
      <c r="AX384" s="15" t="s">
        <v>75</v>
      </c>
      <c r="AY384" s="270" t="s">
        <v>144</v>
      </c>
    </row>
    <row r="385" s="13" customFormat="1">
      <c r="A385" s="13"/>
      <c r="B385" s="235"/>
      <c r="C385" s="236"/>
      <c r="D385" s="227" t="s">
        <v>173</v>
      </c>
      <c r="E385" s="237" t="s">
        <v>19</v>
      </c>
      <c r="F385" s="238" t="s">
        <v>541</v>
      </c>
      <c r="G385" s="236"/>
      <c r="H385" s="239">
        <v>6.9020000000000001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173</v>
      </c>
      <c r="AU385" s="245" t="s">
        <v>85</v>
      </c>
      <c r="AV385" s="13" t="s">
        <v>85</v>
      </c>
      <c r="AW385" s="13" t="s">
        <v>37</v>
      </c>
      <c r="AX385" s="13" t="s">
        <v>75</v>
      </c>
      <c r="AY385" s="245" t="s">
        <v>144</v>
      </c>
    </row>
    <row r="386" s="13" customFormat="1">
      <c r="A386" s="13"/>
      <c r="B386" s="235"/>
      <c r="C386" s="236"/>
      <c r="D386" s="227" t="s">
        <v>173</v>
      </c>
      <c r="E386" s="237" t="s">
        <v>19</v>
      </c>
      <c r="F386" s="238" t="s">
        <v>542</v>
      </c>
      <c r="G386" s="236"/>
      <c r="H386" s="239">
        <v>2.2330000000000001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173</v>
      </c>
      <c r="AU386" s="245" t="s">
        <v>85</v>
      </c>
      <c r="AV386" s="13" t="s">
        <v>85</v>
      </c>
      <c r="AW386" s="13" t="s">
        <v>37</v>
      </c>
      <c r="AX386" s="13" t="s">
        <v>75</v>
      </c>
      <c r="AY386" s="245" t="s">
        <v>144</v>
      </c>
    </row>
    <row r="387" s="13" customFormat="1">
      <c r="A387" s="13"/>
      <c r="B387" s="235"/>
      <c r="C387" s="236"/>
      <c r="D387" s="227" t="s">
        <v>173</v>
      </c>
      <c r="E387" s="237" t="s">
        <v>19</v>
      </c>
      <c r="F387" s="238" t="s">
        <v>543</v>
      </c>
      <c r="G387" s="236"/>
      <c r="H387" s="239">
        <v>10.353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173</v>
      </c>
      <c r="AU387" s="245" t="s">
        <v>85</v>
      </c>
      <c r="AV387" s="13" t="s">
        <v>85</v>
      </c>
      <c r="AW387" s="13" t="s">
        <v>37</v>
      </c>
      <c r="AX387" s="13" t="s">
        <v>75</v>
      </c>
      <c r="AY387" s="245" t="s">
        <v>144</v>
      </c>
    </row>
    <row r="388" s="13" customFormat="1">
      <c r="A388" s="13"/>
      <c r="B388" s="235"/>
      <c r="C388" s="236"/>
      <c r="D388" s="227" t="s">
        <v>173</v>
      </c>
      <c r="E388" s="237" t="s">
        <v>19</v>
      </c>
      <c r="F388" s="238" t="s">
        <v>544</v>
      </c>
      <c r="G388" s="236"/>
      <c r="H388" s="239">
        <v>8.8759999999999994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173</v>
      </c>
      <c r="AU388" s="245" t="s">
        <v>85</v>
      </c>
      <c r="AV388" s="13" t="s">
        <v>85</v>
      </c>
      <c r="AW388" s="13" t="s">
        <v>37</v>
      </c>
      <c r="AX388" s="13" t="s">
        <v>75</v>
      </c>
      <c r="AY388" s="245" t="s">
        <v>144</v>
      </c>
    </row>
    <row r="389" s="13" customFormat="1">
      <c r="A389" s="13"/>
      <c r="B389" s="235"/>
      <c r="C389" s="236"/>
      <c r="D389" s="227" t="s">
        <v>173</v>
      </c>
      <c r="E389" s="237" t="s">
        <v>19</v>
      </c>
      <c r="F389" s="238" t="s">
        <v>545</v>
      </c>
      <c r="G389" s="236"/>
      <c r="H389" s="239">
        <v>6.8949999999999996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173</v>
      </c>
      <c r="AU389" s="245" t="s">
        <v>85</v>
      </c>
      <c r="AV389" s="13" t="s">
        <v>85</v>
      </c>
      <c r="AW389" s="13" t="s">
        <v>37</v>
      </c>
      <c r="AX389" s="13" t="s">
        <v>75</v>
      </c>
      <c r="AY389" s="245" t="s">
        <v>144</v>
      </c>
    </row>
    <row r="390" s="13" customFormat="1">
      <c r="A390" s="13"/>
      <c r="B390" s="235"/>
      <c r="C390" s="236"/>
      <c r="D390" s="227" t="s">
        <v>173</v>
      </c>
      <c r="E390" s="237" t="s">
        <v>19</v>
      </c>
      <c r="F390" s="238" t="s">
        <v>546</v>
      </c>
      <c r="G390" s="236"/>
      <c r="H390" s="239">
        <v>2.758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173</v>
      </c>
      <c r="AU390" s="245" t="s">
        <v>85</v>
      </c>
      <c r="AV390" s="13" t="s">
        <v>85</v>
      </c>
      <c r="AW390" s="13" t="s">
        <v>37</v>
      </c>
      <c r="AX390" s="13" t="s">
        <v>75</v>
      </c>
      <c r="AY390" s="245" t="s">
        <v>144</v>
      </c>
    </row>
    <row r="391" s="13" customFormat="1">
      <c r="A391" s="13"/>
      <c r="B391" s="235"/>
      <c r="C391" s="236"/>
      <c r="D391" s="227" t="s">
        <v>173</v>
      </c>
      <c r="E391" s="237" t="s">
        <v>19</v>
      </c>
      <c r="F391" s="238" t="s">
        <v>547</v>
      </c>
      <c r="G391" s="236"/>
      <c r="H391" s="239">
        <v>6.3040000000000003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173</v>
      </c>
      <c r="AU391" s="245" t="s">
        <v>85</v>
      </c>
      <c r="AV391" s="13" t="s">
        <v>85</v>
      </c>
      <c r="AW391" s="13" t="s">
        <v>37</v>
      </c>
      <c r="AX391" s="13" t="s">
        <v>75</v>
      </c>
      <c r="AY391" s="245" t="s">
        <v>144</v>
      </c>
    </row>
    <row r="392" s="13" customFormat="1">
      <c r="A392" s="13"/>
      <c r="B392" s="235"/>
      <c r="C392" s="236"/>
      <c r="D392" s="227" t="s">
        <v>173</v>
      </c>
      <c r="E392" s="237" t="s">
        <v>19</v>
      </c>
      <c r="F392" s="238" t="s">
        <v>548</v>
      </c>
      <c r="G392" s="236"/>
      <c r="H392" s="239">
        <v>2.9550000000000001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173</v>
      </c>
      <c r="AU392" s="245" t="s">
        <v>85</v>
      </c>
      <c r="AV392" s="13" t="s">
        <v>85</v>
      </c>
      <c r="AW392" s="13" t="s">
        <v>37</v>
      </c>
      <c r="AX392" s="13" t="s">
        <v>75</v>
      </c>
      <c r="AY392" s="245" t="s">
        <v>144</v>
      </c>
    </row>
    <row r="393" s="16" customFormat="1">
      <c r="A393" s="16"/>
      <c r="B393" s="271"/>
      <c r="C393" s="272"/>
      <c r="D393" s="227" t="s">
        <v>173</v>
      </c>
      <c r="E393" s="273" t="s">
        <v>19</v>
      </c>
      <c r="F393" s="274" t="s">
        <v>492</v>
      </c>
      <c r="G393" s="272"/>
      <c r="H393" s="275">
        <v>47.276000000000003</v>
      </c>
      <c r="I393" s="276"/>
      <c r="J393" s="272"/>
      <c r="K393" s="272"/>
      <c r="L393" s="277"/>
      <c r="M393" s="278"/>
      <c r="N393" s="279"/>
      <c r="O393" s="279"/>
      <c r="P393" s="279"/>
      <c r="Q393" s="279"/>
      <c r="R393" s="279"/>
      <c r="S393" s="279"/>
      <c r="T393" s="280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81" t="s">
        <v>173</v>
      </c>
      <c r="AU393" s="281" t="s">
        <v>85</v>
      </c>
      <c r="AV393" s="16" t="s">
        <v>166</v>
      </c>
      <c r="AW393" s="16" t="s">
        <v>37</v>
      </c>
      <c r="AX393" s="16" t="s">
        <v>75</v>
      </c>
      <c r="AY393" s="281" t="s">
        <v>144</v>
      </c>
    </row>
    <row r="394" s="14" customFormat="1">
      <c r="A394" s="14"/>
      <c r="B394" s="246"/>
      <c r="C394" s="247"/>
      <c r="D394" s="227" t="s">
        <v>173</v>
      </c>
      <c r="E394" s="248" t="s">
        <v>19</v>
      </c>
      <c r="F394" s="249" t="s">
        <v>175</v>
      </c>
      <c r="G394" s="247"/>
      <c r="H394" s="250">
        <v>225.16800000000006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173</v>
      </c>
      <c r="AU394" s="256" t="s">
        <v>85</v>
      </c>
      <c r="AV394" s="14" t="s">
        <v>176</v>
      </c>
      <c r="AW394" s="14" t="s">
        <v>37</v>
      </c>
      <c r="AX394" s="14" t="s">
        <v>83</v>
      </c>
      <c r="AY394" s="256" t="s">
        <v>144</v>
      </c>
    </row>
    <row r="395" s="2" customFormat="1" ht="14.4" customHeight="1">
      <c r="A395" s="40"/>
      <c r="B395" s="41"/>
      <c r="C395" s="214" t="s">
        <v>576</v>
      </c>
      <c r="D395" s="214" t="s">
        <v>147</v>
      </c>
      <c r="E395" s="215" t="s">
        <v>577</v>
      </c>
      <c r="F395" s="216" t="s">
        <v>578</v>
      </c>
      <c r="G395" s="217" t="s">
        <v>187</v>
      </c>
      <c r="H395" s="218">
        <v>225.16800000000001</v>
      </c>
      <c r="I395" s="219"/>
      <c r="J395" s="220">
        <f>ROUND(I395*H395,2)</f>
        <v>0</v>
      </c>
      <c r="K395" s="216" t="s">
        <v>19</v>
      </c>
      <c r="L395" s="46"/>
      <c r="M395" s="221" t="s">
        <v>19</v>
      </c>
      <c r="N395" s="222" t="s">
        <v>46</v>
      </c>
      <c r="O395" s="86"/>
      <c r="P395" s="223">
        <f>O395*H395</f>
        <v>0</v>
      </c>
      <c r="Q395" s="223">
        <v>0.0054999999999999997</v>
      </c>
      <c r="R395" s="223">
        <f>Q395*H395</f>
        <v>1.238424</v>
      </c>
      <c r="S395" s="223">
        <v>0</v>
      </c>
      <c r="T395" s="22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5" t="s">
        <v>176</v>
      </c>
      <c r="AT395" s="225" t="s">
        <v>147</v>
      </c>
      <c r="AU395" s="225" t="s">
        <v>85</v>
      </c>
      <c r="AY395" s="19" t="s">
        <v>144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9" t="s">
        <v>83</v>
      </c>
      <c r="BK395" s="226">
        <f>ROUND(I395*H395,2)</f>
        <v>0</v>
      </c>
      <c r="BL395" s="19" t="s">
        <v>176</v>
      </c>
      <c r="BM395" s="225" t="s">
        <v>579</v>
      </c>
    </row>
    <row r="396" s="2" customFormat="1">
      <c r="A396" s="40"/>
      <c r="B396" s="41"/>
      <c r="C396" s="42"/>
      <c r="D396" s="227" t="s">
        <v>154</v>
      </c>
      <c r="E396" s="42"/>
      <c r="F396" s="228" t="s">
        <v>580</v>
      </c>
      <c r="G396" s="42"/>
      <c r="H396" s="42"/>
      <c r="I396" s="229"/>
      <c r="J396" s="42"/>
      <c r="K396" s="42"/>
      <c r="L396" s="46"/>
      <c r="M396" s="230"/>
      <c r="N396" s="231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154</v>
      </c>
      <c r="AU396" s="19" t="s">
        <v>85</v>
      </c>
    </row>
    <row r="397" s="2" customFormat="1">
      <c r="A397" s="40"/>
      <c r="B397" s="41"/>
      <c r="C397" s="42"/>
      <c r="D397" s="227" t="s">
        <v>162</v>
      </c>
      <c r="E397" s="42"/>
      <c r="F397" s="234" t="s">
        <v>581</v>
      </c>
      <c r="G397" s="42"/>
      <c r="H397" s="42"/>
      <c r="I397" s="229"/>
      <c r="J397" s="42"/>
      <c r="K397" s="42"/>
      <c r="L397" s="46"/>
      <c r="M397" s="230"/>
      <c r="N397" s="231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162</v>
      </c>
      <c r="AU397" s="19" t="s">
        <v>85</v>
      </c>
    </row>
    <row r="398" s="13" customFormat="1">
      <c r="A398" s="13"/>
      <c r="B398" s="235"/>
      <c r="C398" s="236"/>
      <c r="D398" s="227" t="s">
        <v>173</v>
      </c>
      <c r="E398" s="237" t="s">
        <v>19</v>
      </c>
      <c r="F398" s="238" t="s">
        <v>582</v>
      </c>
      <c r="G398" s="236"/>
      <c r="H398" s="239">
        <v>225.16800000000001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173</v>
      </c>
      <c r="AU398" s="245" t="s">
        <v>85</v>
      </c>
      <c r="AV398" s="13" t="s">
        <v>85</v>
      </c>
      <c r="AW398" s="13" t="s">
        <v>37</v>
      </c>
      <c r="AX398" s="13" t="s">
        <v>75</v>
      </c>
      <c r="AY398" s="245" t="s">
        <v>144</v>
      </c>
    </row>
    <row r="399" s="14" customFormat="1">
      <c r="A399" s="14"/>
      <c r="B399" s="246"/>
      <c r="C399" s="247"/>
      <c r="D399" s="227" t="s">
        <v>173</v>
      </c>
      <c r="E399" s="248" t="s">
        <v>19</v>
      </c>
      <c r="F399" s="249" t="s">
        <v>175</v>
      </c>
      <c r="G399" s="247"/>
      <c r="H399" s="250">
        <v>225.16800000000001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6" t="s">
        <v>173</v>
      </c>
      <c r="AU399" s="256" t="s">
        <v>85</v>
      </c>
      <c r="AV399" s="14" t="s">
        <v>176</v>
      </c>
      <c r="AW399" s="14" t="s">
        <v>37</v>
      </c>
      <c r="AX399" s="14" t="s">
        <v>83</v>
      </c>
      <c r="AY399" s="256" t="s">
        <v>144</v>
      </c>
    </row>
    <row r="400" s="2" customFormat="1" ht="14.4" customHeight="1">
      <c r="A400" s="40"/>
      <c r="B400" s="41"/>
      <c r="C400" s="214" t="s">
        <v>583</v>
      </c>
      <c r="D400" s="214" t="s">
        <v>147</v>
      </c>
      <c r="E400" s="215" t="s">
        <v>584</v>
      </c>
      <c r="F400" s="216" t="s">
        <v>585</v>
      </c>
      <c r="G400" s="217" t="s">
        <v>187</v>
      </c>
      <c r="H400" s="218">
        <v>225.16800000000001</v>
      </c>
      <c r="I400" s="219"/>
      <c r="J400" s="220">
        <f>ROUND(I400*H400,2)</f>
        <v>0</v>
      </c>
      <c r="K400" s="216" t="s">
        <v>151</v>
      </c>
      <c r="L400" s="46"/>
      <c r="M400" s="221" t="s">
        <v>19</v>
      </c>
      <c r="N400" s="222" t="s">
        <v>46</v>
      </c>
      <c r="O400" s="86"/>
      <c r="P400" s="223">
        <f>O400*H400</f>
        <v>0</v>
      </c>
      <c r="Q400" s="223">
        <v>0.0040000000000000001</v>
      </c>
      <c r="R400" s="223">
        <f>Q400*H400</f>
        <v>0.90067200000000003</v>
      </c>
      <c r="S400" s="223">
        <v>0</v>
      </c>
      <c r="T400" s="224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5" t="s">
        <v>176</v>
      </c>
      <c r="AT400" s="225" t="s">
        <v>147</v>
      </c>
      <c r="AU400" s="225" t="s">
        <v>85</v>
      </c>
      <c r="AY400" s="19" t="s">
        <v>144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9" t="s">
        <v>83</v>
      </c>
      <c r="BK400" s="226">
        <f>ROUND(I400*H400,2)</f>
        <v>0</v>
      </c>
      <c r="BL400" s="19" t="s">
        <v>176</v>
      </c>
      <c r="BM400" s="225" t="s">
        <v>586</v>
      </c>
    </row>
    <row r="401" s="2" customFormat="1">
      <c r="A401" s="40"/>
      <c r="B401" s="41"/>
      <c r="C401" s="42"/>
      <c r="D401" s="227" t="s">
        <v>154</v>
      </c>
      <c r="E401" s="42"/>
      <c r="F401" s="228" t="s">
        <v>587</v>
      </c>
      <c r="G401" s="42"/>
      <c r="H401" s="42"/>
      <c r="I401" s="229"/>
      <c r="J401" s="42"/>
      <c r="K401" s="42"/>
      <c r="L401" s="46"/>
      <c r="M401" s="230"/>
      <c r="N401" s="231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154</v>
      </c>
      <c r="AU401" s="19" t="s">
        <v>85</v>
      </c>
    </row>
    <row r="402" s="2" customFormat="1">
      <c r="A402" s="40"/>
      <c r="B402" s="41"/>
      <c r="C402" s="42"/>
      <c r="D402" s="232" t="s">
        <v>155</v>
      </c>
      <c r="E402" s="42"/>
      <c r="F402" s="233" t="s">
        <v>588</v>
      </c>
      <c r="G402" s="42"/>
      <c r="H402" s="42"/>
      <c r="I402" s="229"/>
      <c r="J402" s="42"/>
      <c r="K402" s="42"/>
      <c r="L402" s="46"/>
      <c r="M402" s="230"/>
      <c r="N402" s="231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155</v>
      </c>
      <c r="AU402" s="19" t="s">
        <v>85</v>
      </c>
    </row>
    <row r="403" s="2" customFormat="1" ht="14.4" customHeight="1">
      <c r="A403" s="40"/>
      <c r="B403" s="41"/>
      <c r="C403" s="214" t="s">
        <v>589</v>
      </c>
      <c r="D403" s="214" t="s">
        <v>147</v>
      </c>
      <c r="E403" s="215" t="s">
        <v>590</v>
      </c>
      <c r="F403" s="216" t="s">
        <v>591</v>
      </c>
      <c r="G403" s="217" t="s">
        <v>187</v>
      </c>
      <c r="H403" s="218">
        <v>225.16800000000001</v>
      </c>
      <c r="I403" s="219"/>
      <c r="J403" s="220">
        <f>ROUND(I403*H403,2)</f>
        <v>0</v>
      </c>
      <c r="K403" s="216" t="s">
        <v>19</v>
      </c>
      <c r="L403" s="46"/>
      <c r="M403" s="221" t="s">
        <v>19</v>
      </c>
      <c r="N403" s="222" t="s">
        <v>46</v>
      </c>
      <c r="O403" s="86"/>
      <c r="P403" s="223">
        <f>O403*H403</f>
        <v>0</v>
      </c>
      <c r="Q403" s="223">
        <v>0.0027000000000000001</v>
      </c>
      <c r="R403" s="223">
        <f>Q403*H403</f>
        <v>0.60795360000000009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176</v>
      </c>
      <c r="AT403" s="225" t="s">
        <v>147</v>
      </c>
      <c r="AU403" s="225" t="s">
        <v>85</v>
      </c>
      <c r="AY403" s="19" t="s">
        <v>144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83</v>
      </c>
      <c r="BK403" s="226">
        <f>ROUND(I403*H403,2)</f>
        <v>0</v>
      </c>
      <c r="BL403" s="19" t="s">
        <v>176</v>
      </c>
      <c r="BM403" s="225" t="s">
        <v>592</v>
      </c>
    </row>
    <row r="404" s="2" customFormat="1">
      <c r="A404" s="40"/>
      <c r="B404" s="41"/>
      <c r="C404" s="42"/>
      <c r="D404" s="227" t="s">
        <v>154</v>
      </c>
      <c r="E404" s="42"/>
      <c r="F404" s="228" t="s">
        <v>591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154</v>
      </c>
      <c r="AU404" s="19" t="s">
        <v>85</v>
      </c>
    </row>
    <row r="405" s="2" customFormat="1">
      <c r="A405" s="40"/>
      <c r="B405" s="41"/>
      <c r="C405" s="42"/>
      <c r="D405" s="227" t="s">
        <v>162</v>
      </c>
      <c r="E405" s="42"/>
      <c r="F405" s="234" t="s">
        <v>593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162</v>
      </c>
      <c r="AU405" s="19" t="s">
        <v>85</v>
      </c>
    </row>
    <row r="406" s="15" customFormat="1">
      <c r="A406" s="15"/>
      <c r="B406" s="261"/>
      <c r="C406" s="262"/>
      <c r="D406" s="227" t="s">
        <v>173</v>
      </c>
      <c r="E406" s="263" t="s">
        <v>19</v>
      </c>
      <c r="F406" s="264" t="s">
        <v>396</v>
      </c>
      <c r="G406" s="262"/>
      <c r="H406" s="263" t="s">
        <v>19</v>
      </c>
      <c r="I406" s="265"/>
      <c r="J406" s="262"/>
      <c r="K406" s="262"/>
      <c r="L406" s="266"/>
      <c r="M406" s="267"/>
      <c r="N406" s="268"/>
      <c r="O406" s="268"/>
      <c r="P406" s="268"/>
      <c r="Q406" s="268"/>
      <c r="R406" s="268"/>
      <c r="S406" s="268"/>
      <c r="T406" s="26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0" t="s">
        <v>173</v>
      </c>
      <c r="AU406" s="270" t="s">
        <v>85</v>
      </c>
      <c r="AV406" s="15" t="s">
        <v>83</v>
      </c>
      <c r="AW406" s="15" t="s">
        <v>37</v>
      </c>
      <c r="AX406" s="15" t="s">
        <v>75</v>
      </c>
      <c r="AY406" s="270" t="s">
        <v>144</v>
      </c>
    </row>
    <row r="407" s="13" customFormat="1">
      <c r="A407" s="13"/>
      <c r="B407" s="235"/>
      <c r="C407" s="236"/>
      <c r="D407" s="227" t="s">
        <v>173</v>
      </c>
      <c r="E407" s="237" t="s">
        <v>19</v>
      </c>
      <c r="F407" s="238" t="s">
        <v>529</v>
      </c>
      <c r="G407" s="236"/>
      <c r="H407" s="239">
        <v>17.449999999999999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173</v>
      </c>
      <c r="AU407" s="245" t="s">
        <v>85</v>
      </c>
      <c r="AV407" s="13" t="s">
        <v>85</v>
      </c>
      <c r="AW407" s="13" t="s">
        <v>37</v>
      </c>
      <c r="AX407" s="13" t="s">
        <v>75</v>
      </c>
      <c r="AY407" s="245" t="s">
        <v>144</v>
      </c>
    </row>
    <row r="408" s="13" customFormat="1">
      <c r="A408" s="13"/>
      <c r="B408" s="235"/>
      <c r="C408" s="236"/>
      <c r="D408" s="227" t="s">
        <v>173</v>
      </c>
      <c r="E408" s="237" t="s">
        <v>19</v>
      </c>
      <c r="F408" s="238" t="s">
        <v>530</v>
      </c>
      <c r="G408" s="236"/>
      <c r="H408" s="239">
        <v>17.553000000000001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173</v>
      </c>
      <c r="AU408" s="245" t="s">
        <v>85</v>
      </c>
      <c r="AV408" s="13" t="s">
        <v>85</v>
      </c>
      <c r="AW408" s="13" t="s">
        <v>37</v>
      </c>
      <c r="AX408" s="13" t="s">
        <v>75</v>
      </c>
      <c r="AY408" s="245" t="s">
        <v>144</v>
      </c>
    </row>
    <row r="409" s="13" customFormat="1">
      <c r="A409" s="13"/>
      <c r="B409" s="235"/>
      <c r="C409" s="236"/>
      <c r="D409" s="227" t="s">
        <v>173</v>
      </c>
      <c r="E409" s="237" t="s">
        <v>19</v>
      </c>
      <c r="F409" s="238" t="s">
        <v>531</v>
      </c>
      <c r="G409" s="236"/>
      <c r="H409" s="239">
        <v>41.707000000000001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173</v>
      </c>
      <c r="AU409" s="245" t="s">
        <v>85</v>
      </c>
      <c r="AV409" s="13" t="s">
        <v>85</v>
      </c>
      <c r="AW409" s="13" t="s">
        <v>37</v>
      </c>
      <c r="AX409" s="13" t="s">
        <v>75</v>
      </c>
      <c r="AY409" s="245" t="s">
        <v>144</v>
      </c>
    </row>
    <row r="410" s="13" customFormat="1">
      <c r="A410" s="13"/>
      <c r="B410" s="235"/>
      <c r="C410" s="236"/>
      <c r="D410" s="227" t="s">
        <v>173</v>
      </c>
      <c r="E410" s="237" t="s">
        <v>19</v>
      </c>
      <c r="F410" s="238" t="s">
        <v>532</v>
      </c>
      <c r="G410" s="236"/>
      <c r="H410" s="239">
        <v>12.48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173</v>
      </c>
      <c r="AU410" s="245" t="s">
        <v>85</v>
      </c>
      <c r="AV410" s="13" t="s">
        <v>85</v>
      </c>
      <c r="AW410" s="13" t="s">
        <v>37</v>
      </c>
      <c r="AX410" s="13" t="s">
        <v>75</v>
      </c>
      <c r="AY410" s="245" t="s">
        <v>144</v>
      </c>
    </row>
    <row r="411" s="13" customFormat="1">
      <c r="A411" s="13"/>
      <c r="B411" s="235"/>
      <c r="C411" s="236"/>
      <c r="D411" s="227" t="s">
        <v>173</v>
      </c>
      <c r="E411" s="237" t="s">
        <v>19</v>
      </c>
      <c r="F411" s="238" t="s">
        <v>533</v>
      </c>
      <c r="G411" s="236"/>
      <c r="H411" s="239">
        <v>7.9299999999999997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173</v>
      </c>
      <c r="AU411" s="245" t="s">
        <v>85</v>
      </c>
      <c r="AV411" s="13" t="s">
        <v>85</v>
      </c>
      <c r="AW411" s="13" t="s">
        <v>37</v>
      </c>
      <c r="AX411" s="13" t="s">
        <v>75</v>
      </c>
      <c r="AY411" s="245" t="s">
        <v>144</v>
      </c>
    </row>
    <row r="412" s="13" customFormat="1">
      <c r="A412" s="13"/>
      <c r="B412" s="235"/>
      <c r="C412" s="236"/>
      <c r="D412" s="227" t="s">
        <v>173</v>
      </c>
      <c r="E412" s="237" t="s">
        <v>19</v>
      </c>
      <c r="F412" s="238" t="s">
        <v>534</v>
      </c>
      <c r="G412" s="236"/>
      <c r="H412" s="239">
        <v>5.9020000000000001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173</v>
      </c>
      <c r="AU412" s="245" t="s">
        <v>85</v>
      </c>
      <c r="AV412" s="13" t="s">
        <v>85</v>
      </c>
      <c r="AW412" s="13" t="s">
        <v>37</v>
      </c>
      <c r="AX412" s="13" t="s">
        <v>75</v>
      </c>
      <c r="AY412" s="245" t="s">
        <v>144</v>
      </c>
    </row>
    <row r="413" s="13" customFormat="1">
      <c r="A413" s="13"/>
      <c r="B413" s="235"/>
      <c r="C413" s="236"/>
      <c r="D413" s="227" t="s">
        <v>173</v>
      </c>
      <c r="E413" s="237" t="s">
        <v>19</v>
      </c>
      <c r="F413" s="238" t="s">
        <v>535</v>
      </c>
      <c r="G413" s="236"/>
      <c r="H413" s="239">
        <v>6.3840000000000003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173</v>
      </c>
      <c r="AU413" s="245" t="s">
        <v>85</v>
      </c>
      <c r="AV413" s="13" t="s">
        <v>85</v>
      </c>
      <c r="AW413" s="13" t="s">
        <v>37</v>
      </c>
      <c r="AX413" s="13" t="s">
        <v>75</v>
      </c>
      <c r="AY413" s="245" t="s">
        <v>144</v>
      </c>
    </row>
    <row r="414" s="13" customFormat="1">
      <c r="A414" s="13"/>
      <c r="B414" s="235"/>
      <c r="C414" s="236"/>
      <c r="D414" s="227" t="s">
        <v>173</v>
      </c>
      <c r="E414" s="237" t="s">
        <v>19</v>
      </c>
      <c r="F414" s="238" t="s">
        <v>536</v>
      </c>
      <c r="G414" s="236"/>
      <c r="H414" s="239">
        <v>4.7880000000000003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173</v>
      </c>
      <c r="AU414" s="245" t="s">
        <v>85</v>
      </c>
      <c r="AV414" s="13" t="s">
        <v>85</v>
      </c>
      <c r="AW414" s="13" t="s">
        <v>37</v>
      </c>
      <c r="AX414" s="13" t="s">
        <v>75</v>
      </c>
      <c r="AY414" s="245" t="s">
        <v>144</v>
      </c>
    </row>
    <row r="415" s="13" customFormat="1">
      <c r="A415" s="13"/>
      <c r="B415" s="235"/>
      <c r="C415" s="236"/>
      <c r="D415" s="227" t="s">
        <v>173</v>
      </c>
      <c r="E415" s="237" t="s">
        <v>19</v>
      </c>
      <c r="F415" s="238" t="s">
        <v>537</v>
      </c>
      <c r="G415" s="236"/>
      <c r="H415" s="239">
        <v>11.172000000000001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173</v>
      </c>
      <c r="AU415" s="245" t="s">
        <v>85</v>
      </c>
      <c r="AV415" s="13" t="s">
        <v>85</v>
      </c>
      <c r="AW415" s="13" t="s">
        <v>37</v>
      </c>
      <c r="AX415" s="13" t="s">
        <v>75</v>
      </c>
      <c r="AY415" s="245" t="s">
        <v>144</v>
      </c>
    </row>
    <row r="416" s="13" customFormat="1">
      <c r="A416" s="13"/>
      <c r="B416" s="235"/>
      <c r="C416" s="236"/>
      <c r="D416" s="227" t="s">
        <v>173</v>
      </c>
      <c r="E416" s="237" t="s">
        <v>19</v>
      </c>
      <c r="F416" s="238" t="s">
        <v>538</v>
      </c>
      <c r="G416" s="236"/>
      <c r="H416" s="239">
        <v>13.795999999999999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173</v>
      </c>
      <c r="AU416" s="245" t="s">
        <v>85</v>
      </c>
      <c r="AV416" s="13" t="s">
        <v>85</v>
      </c>
      <c r="AW416" s="13" t="s">
        <v>37</v>
      </c>
      <c r="AX416" s="13" t="s">
        <v>75</v>
      </c>
      <c r="AY416" s="245" t="s">
        <v>144</v>
      </c>
    </row>
    <row r="417" s="13" customFormat="1">
      <c r="A417" s="13"/>
      <c r="B417" s="235"/>
      <c r="C417" s="236"/>
      <c r="D417" s="227" t="s">
        <v>173</v>
      </c>
      <c r="E417" s="237" t="s">
        <v>19</v>
      </c>
      <c r="F417" s="238" t="s">
        <v>539</v>
      </c>
      <c r="G417" s="236"/>
      <c r="H417" s="239">
        <v>9.0440000000000005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173</v>
      </c>
      <c r="AU417" s="245" t="s">
        <v>85</v>
      </c>
      <c r="AV417" s="13" t="s">
        <v>85</v>
      </c>
      <c r="AW417" s="13" t="s">
        <v>37</v>
      </c>
      <c r="AX417" s="13" t="s">
        <v>75</v>
      </c>
      <c r="AY417" s="245" t="s">
        <v>144</v>
      </c>
    </row>
    <row r="418" s="13" customFormat="1">
      <c r="A418" s="13"/>
      <c r="B418" s="235"/>
      <c r="C418" s="236"/>
      <c r="D418" s="227" t="s">
        <v>173</v>
      </c>
      <c r="E418" s="237" t="s">
        <v>19</v>
      </c>
      <c r="F418" s="238" t="s">
        <v>540</v>
      </c>
      <c r="G418" s="236"/>
      <c r="H418" s="239">
        <v>29.686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173</v>
      </c>
      <c r="AU418" s="245" t="s">
        <v>85</v>
      </c>
      <c r="AV418" s="13" t="s">
        <v>85</v>
      </c>
      <c r="AW418" s="13" t="s">
        <v>37</v>
      </c>
      <c r="AX418" s="13" t="s">
        <v>75</v>
      </c>
      <c r="AY418" s="245" t="s">
        <v>144</v>
      </c>
    </row>
    <row r="419" s="16" customFormat="1">
      <c r="A419" s="16"/>
      <c r="B419" s="271"/>
      <c r="C419" s="272"/>
      <c r="D419" s="227" t="s">
        <v>173</v>
      </c>
      <c r="E419" s="273" t="s">
        <v>19</v>
      </c>
      <c r="F419" s="274" t="s">
        <v>492</v>
      </c>
      <c r="G419" s="272"/>
      <c r="H419" s="275">
        <v>177.89200000000002</v>
      </c>
      <c r="I419" s="276"/>
      <c r="J419" s="272"/>
      <c r="K419" s="272"/>
      <c r="L419" s="277"/>
      <c r="M419" s="278"/>
      <c r="N419" s="279"/>
      <c r="O419" s="279"/>
      <c r="P419" s="279"/>
      <c r="Q419" s="279"/>
      <c r="R419" s="279"/>
      <c r="S419" s="279"/>
      <c r="T419" s="280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1" t="s">
        <v>173</v>
      </c>
      <c r="AU419" s="281" t="s">
        <v>85</v>
      </c>
      <c r="AV419" s="16" t="s">
        <v>166</v>
      </c>
      <c r="AW419" s="16" t="s">
        <v>37</v>
      </c>
      <c r="AX419" s="16" t="s">
        <v>75</v>
      </c>
      <c r="AY419" s="281" t="s">
        <v>144</v>
      </c>
    </row>
    <row r="420" s="15" customFormat="1">
      <c r="A420" s="15"/>
      <c r="B420" s="261"/>
      <c r="C420" s="262"/>
      <c r="D420" s="227" t="s">
        <v>173</v>
      </c>
      <c r="E420" s="263" t="s">
        <v>19</v>
      </c>
      <c r="F420" s="264" t="s">
        <v>491</v>
      </c>
      <c r="G420" s="262"/>
      <c r="H420" s="263" t="s">
        <v>19</v>
      </c>
      <c r="I420" s="265"/>
      <c r="J420" s="262"/>
      <c r="K420" s="262"/>
      <c r="L420" s="266"/>
      <c r="M420" s="267"/>
      <c r="N420" s="268"/>
      <c r="O420" s="268"/>
      <c r="P420" s="268"/>
      <c r="Q420" s="268"/>
      <c r="R420" s="268"/>
      <c r="S420" s="268"/>
      <c r="T420" s="269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0" t="s">
        <v>173</v>
      </c>
      <c r="AU420" s="270" t="s">
        <v>85</v>
      </c>
      <c r="AV420" s="15" t="s">
        <v>83</v>
      </c>
      <c r="AW420" s="15" t="s">
        <v>37</v>
      </c>
      <c r="AX420" s="15" t="s">
        <v>75</v>
      </c>
      <c r="AY420" s="270" t="s">
        <v>144</v>
      </c>
    </row>
    <row r="421" s="13" customFormat="1">
      <c r="A421" s="13"/>
      <c r="B421" s="235"/>
      <c r="C421" s="236"/>
      <c r="D421" s="227" t="s">
        <v>173</v>
      </c>
      <c r="E421" s="237" t="s">
        <v>19</v>
      </c>
      <c r="F421" s="238" t="s">
        <v>541</v>
      </c>
      <c r="G421" s="236"/>
      <c r="H421" s="239">
        <v>6.9020000000000001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173</v>
      </c>
      <c r="AU421" s="245" t="s">
        <v>85</v>
      </c>
      <c r="AV421" s="13" t="s">
        <v>85</v>
      </c>
      <c r="AW421" s="13" t="s">
        <v>37</v>
      </c>
      <c r="AX421" s="13" t="s">
        <v>75</v>
      </c>
      <c r="AY421" s="245" t="s">
        <v>144</v>
      </c>
    </row>
    <row r="422" s="13" customFormat="1">
      <c r="A422" s="13"/>
      <c r="B422" s="235"/>
      <c r="C422" s="236"/>
      <c r="D422" s="227" t="s">
        <v>173</v>
      </c>
      <c r="E422" s="237" t="s">
        <v>19</v>
      </c>
      <c r="F422" s="238" t="s">
        <v>542</v>
      </c>
      <c r="G422" s="236"/>
      <c r="H422" s="239">
        <v>2.2330000000000001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173</v>
      </c>
      <c r="AU422" s="245" t="s">
        <v>85</v>
      </c>
      <c r="AV422" s="13" t="s">
        <v>85</v>
      </c>
      <c r="AW422" s="13" t="s">
        <v>37</v>
      </c>
      <c r="AX422" s="13" t="s">
        <v>75</v>
      </c>
      <c r="AY422" s="245" t="s">
        <v>144</v>
      </c>
    </row>
    <row r="423" s="13" customFormat="1">
      <c r="A423" s="13"/>
      <c r="B423" s="235"/>
      <c r="C423" s="236"/>
      <c r="D423" s="227" t="s">
        <v>173</v>
      </c>
      <c r="E423" s="237" t="s">
        <v>19</v>
      </c>
      <c r="F423" s="238" t="s">
        <v>543</v>
      </c>
      <c r="G423" s="236"/>
      <c r="H423" s="239">
        <v>10.353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173</v>
      </c>
      <c r="AU423" s="245" t="s">
        <v>85</v>
      </c>
      <c r="AV423" s="13" t="s">
        <v>85</v>
      </c>
      <c r="AW423" s="13" t="s">
        <v>37</v>
      </c>
      <c r="AX423" s="13" t="s">
        <v>75</v>
      </c>
      <c r="AY423" s="245" t="s">
        <v>144</v>
      </c>
    </row>
    <row r="424" s="13" customFormat="1">
      <c r="A424" s="13"/>
      <c r="B424" s="235"/>
      <c r="C424" s="236"/>
      <c r="D424" s="227" t="s">
        <v>173</v>
      </c>
      <c r="E424" s="237" t="s">
        <v>19</v>
      </c>
      <c r="F424" s="238" t="s">
        <v>544</v>
      </c>
      <c r="G424" s="236"/>
      <c r="H424" s="239">
        <v>8.8759999999999994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173</v>
      </c>
      <c r="AU424" s="245" t="s">
        <v>85</v>
      </c>
      <c r="AV424" s="13" t="s">
        <v>85</v>
      </c>
      <c r="AW424" s="13" t="s">
        <v>37</v>
      </c>
      <c r="AX424" s="13" t="s">
        <v>75</v>
      </c>
      <c r="AY424" s="245" t="s">
        <v>144</v>
      </c>
    </row>
    <row r="425" s="13" customFormat="1">
      <c r="A425" s="13"/>
      <c r="B425" s="235"/>
      <c r="C425" s="236"/>
      <c r="D425" s="227" t="s">
        <v>173</v>
      </c>
      <c r="E425" s="237" t="s">
        <v>19</v>
      </c>
      <c r="F425" s="238" t="s">
        <v>545</v>
      </c>
      <c r="G425" s="236"/>
      <c r="H425" s="239">
        <v>6.8949999999999996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173</v>
      </c>
      <c r="AU425" s="245" t="s">
        <v>85</v>
      </c>
      <c r="AV425" s="13" t="s">
        <v>85</v>
      </c>
      <c r="AW425" s="13" t="s">
        <v>37</v>
      </c>
      <c r="AX425" s="13" t="s">
        <v>75</v>
      </c>
      <c r="AY425" s="245" t="s">
        <v>144</v>
      </c>
    </row>
    <row r="426" s="13" customFormat="1">
      <c r="A426" s="13"/>
      <c r="B426" s="235"/>
      <c r="C426" s="236"/>
      <c r="D426" s="227" t="s">
        <v>173</v>
      </c>
      <c r="E426" s="237" t="s">
        <v>19</v>
      </c>
      <c r="F426" s="238" t="s">
        <v>546</v>
      </c>
      <c r="G426" s="236"/>
      <c r="H426" s="239">
        <v>2.758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173</v>
      </c>
      <c r="AU426" s="245" t="s">
        <v>85</v>
      </c>
      <c r="AV426" s="13" t="s">
        <v>85</v>
      </c>
      <c r="AW426" s="13" t="s">
        <v>37</v>
      </c>
      <c r="AX426" s="13" t="s">
        <v>75</v>
      </c>
      <c r="AY426" s="245" t="s">
        <v>144</v>
      </c>
    </row>
    <row r="427" s="13" customFormat="1">
      <c r="A427" s="13"/>
      <c r="B427" s="235"/>
      <c r="C427" s="236"/>
      <c r="D427" s="227" t="s">
        <v>173</v>
      </c>
      <c r="E427" s="237" t="s">
        <v>19</v>
      </c>
      <c r="F427" s="238" t="s">
        <v>547</v>
      </c>
      <c r="G427" s="236"/>
      <c r="H427" s="239">
        <v>6.3040000000000003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173</v>
      </c>
      <c r="AU427" s="245" t="s">
        <v>85</v>
      </c>
      <c r="AV427" s="13" t="s">
        <v>85</v>
      </c>
      <c r="AW427" s="13" t="s">
        <v>37</v>
      </c>
      <c r="AX427" s="13" t="s">
        <v>75</v>
      </c>
      <c r="AY427" s="245" t="s">
        <v>144</v>
      </c>
    </row>
    <row r="428" s="13" customFormat="1">
      <c r="A428" s="13"/>
      <c r="B428" s="235"/>
      <c r="C428" s="236"/>
      <c r="D428" s="227" t="s">
        <v>173</v>
      </c>
      <c r="E428" s="237" t="s">
        <v>19</v>
      </c>
      <c r="F428" s="238" t="s">
        <v>548</v>
      </c>
      <c r="G428" s="236"/>
      <c r="H428" s="239">
        <v>2.9550000000000001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173</v>
      </c>
      <c r="AU428" s="245" t="s">
        <v>85</v>
      </c>
      <c r="AV428" s="13" t="s">
        <v>85</v>
      </c>
      <c r="AW428" s="13" t="s">
        <v>37</v>
      </c>
      <c r="AX428" s="13" t="s">
        <v>75</v>
      </c>
      <c r="AY428" s="245" t="s">
        <v>144</v>
      </c>
    </row>
    <row r="429" s="16" customFormat="1">
      <c r="A429" s="16"/>
      <c r="B429" s="271"/>
      <c r="C429" s="272"/>
      <c r="D429" s="227" t="s">
        <v>173</v>
      </c>
      <c r="E429" s="273" t="s">
        <v>19</v>
      </c>
      <c r="F429" s="274" t="s">
        <v>492</v>
      </c>
      <c r="G429" s="272"/>
      <c r="H429" s="275">
        <v>47.276000000000003</v>
      </c>
      <c r="I429" s="276"/>
      <c r="J429" s="272"/>
      <c r="K429" s="272"/>
      <c r="L429" s="277"/>
      <c r="M429" s="278"/>
      <c r="N429" s="279"/>
      <c r="O429" s="279"/>
      <c r="P429" s="279"/>
      <c r="Q429" s="279"/>
      <c r="R429" s="279"/>
      <c r="S429" s="279"/>
      <c r="T429" s="280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81" t="s">
        <v>173</v>
      </c>
      <c r="AU429" s="281" t="s">
        <v>85</v>
      </c>
      <c r="AV429" s="16" t="s">
        <v>166</v>
      </c>
      <c r="AW429" s="16" t="s">
        <v>37</v>
      </c>
      <c r="AX429" s="16" t="s">
        <v>75</v>
      </c>
      <c r="AY429" s="281" t="s">
        <v>144</v>
      </c>
    </row>
    <row r="430" s="14" customFormat="1">
      <c r="A430" s="14"/>
      <c r="B430" s="246"/>
      <c r="C430" s="247"/>
      <c r="D430" s="227" t="s">
        <v>173</v>
      </c>
      <c r="E430" s="248" t="s">
        <v>19</v>
      </c>
      <c r="F430" s="249" t="s">
        <v>175</v>
      </c>
      <c r="G430" s="247"/>
      <c r="H430" s="250">
        <v>225.16800000000006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6" t="s">
        <v>173</v>
      </c>
      <c r="AU430" s="256" t="s">
        <v>85</v>
      </c>
      <c r="AV430" s="14" t="s">
        <v>176</v>
      </c>
      <c r="AW430" s="14" t="s">
        <v>37</v>
      </c>
      <c r="AX430" s="14" t="s">
        <v>83</v>
      </c>
      <c r="AY430" s="256" t="s">
        <v>144</v>
      </c>
    </row>
    <row r="431" s="2" customFormat="1" ht="14.4" customHeight="1">
      <c r="A431" s="40"/>
      <c r="B431" s="41"/>
      <c r="C431" s="214" t="s">
        <v>594</v>
      </c>
      <c r="D431" s="214" t="s">
        <v>147</v>
      </c>
      <c r="E431" s="215" t="s">
        <v>595</v>
      </c>
      <c r="F431" s="216" t="s">
        <v>596</v>
      </c>
      <c r="G431" s="217" t="s">
        <v>187</v>
      </c>
      <c r="H431" s="218">
        <v>37.561999999999998</v>
      </c>
      <c r="I431" s="219"/>
      <c r="J431" s="220">
        <f>ROUND(I431*H431,2)</f>
        <v>0</v>
      </c>
      <c r="K431" s="216" t="s">
        <v>151</v>
      </c>
      <c r="L431" s="46"/>
      <c r="M431" s="221" t="s">
        <v>19</v>
      </c>
      <c r="N431" s="222" t="s">
        <v>46</v>
      </c>
      <c r="O431" s="86"/>
      <c r="P431" s="223">
        <f>O431*H431</f>
        <v>0</v>
      </c>
      <c r="Q431" s="223">
        <v>0.0073499999999999998</v>
      </c>
      <c r="R431" s="223">
        <f>Q431*H431</f>
        <v>0.27608069999999996</v>
      </c>
      <c r="S431" s="223">
        <v>0</v>
      </c>
      <c r="T431" s="224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5" t="s">
        <v>176</v>
      </c>
      <c r="AT431" s="225" t="s">
        <v>147</v>
      </c>
      <c r="AU431" s="225" t="s">
        <v>85</v>
      </c>
      <c r="AY431" s="19" t="s">
        <v>144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9" t="s">
        <v>83</v>
      </c>
      <c r="BK431" s="226">
        <f>ROUND(I431*H431,2)</f>
        <v>0</v>
      </c>
      <c r="BL431" s="19" t="s">
        <v>176</v>
      </c>
      <c r="BM431" s="225" t="s">
        <v>597</v>
      </c>
    </row>
    <row r="432" s="2" customFormat="1">
      <c r="A432" s="40"/>
      <c r="B432" s="41"/>
      <c r="C432" s="42"/>
      <c r="D432" s="227" t="s">
        <v>154</v>
      </c>
      <c r="E432" s="42"/>
      <c r="F432" s="228" t="s">
        <v>598</v>
      </c>
      <c r="G432" s="42"/>
      <c r="H432" s="42"/>
      <c r="I432" s="229"/>
      <c r="J432" s="42"/>
      <c r="K432" s="42"/>
      <c r="L432" s="46"/>
      <c r="M432" s="230"/>
      <c r="N432" s="231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154</v>
      </c>
      <c r="AU432" s="19" t="s">
        <v>85</v>
      </c>
    </row>
    <row r="433" s="2" customFormat="1">
      <c r="A433" s="40"/>
      <c r="B433" s="41"/>
      <c r="C433" s="42"/>
      <c r="D433" s="232" t="s">
        <v>155</v>
      </c>
      <c r="E433" s="42"/>
      <c r="F433" s="233" t="s">
        <v>599</v>
      </c>
      <c r="G433" s="42"/>
      <c r="H433" s="42"/>
      <c r="I433" s="229"/>
      <c r="J433" s="42"/>
      <c r="K433" s="42"/>
      <c r="L433" s="46"/>
      <c r="M433" s="230"/>
      <c r="N433" s="231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155</v>
      </c>
      <c r="AU433" s="19" t="s">
        <v>85</v>
      </c>
    </row>
    <row r="434" s="15" customFormat="1">
      <c r="A434" s="15"/>
      <c r="B434" s="261"/>
      <c r="C434" s="262"/>
      <c r="D434" s="227" t="s">
        <v>173</v>
      </c>
      <c r="E434" s="263" t="s">
        <v>19</v>
      </c>
      <c r="F434" s="264" t="s">
        <v>600</v>
      </c>
      <c r="G434" s="262"/>
      <c r="H434" s="263" t="s">
        <v>19</v>
      </c>
      <c r="I434" s="265"/>
      <c r="J434" s="262"/>
      <c r="K434" s="262"/>
      <c r="L434" s="266"/>
      <c r="M434" s="267"/>
      <c r="N434" s="268"/>
      <c r="O434" s="268"/>
      <c r="P434" s="268"/>
      <c r="Q434" s="268"/>
      <c r="R434" s="268"/>
      <c r="S434" s="268"/>
      <c r="T434" s="269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70" t="s">
        <v>173</v>
      </c>
      <c r="AU434" s="270" t="s">
        <v>85</v>
      </c>
      <c r="AV434" s="15" t="s">
        <v>83</v>
      </c>
      <c r="AW434" s="15" t="s">
        <v>37</v>
      </c>
      <c r="AX434" s="15" t="s">
        <v>75</v>
      </c>
      <c r="AY434" s="270" t="s">
        <v>144</v>
      </c>
    </row>
    <row r="435" s="13" customFormat="1">
      <c r="A435" s="13"/>
      <c r="B435" s="235"/>
      <c r="C435" s="236"/>
      <c r="D435" s="227" t="s">
        <v>173</v>
      </c>
      <c r="E435" s="237" t="s">
        <v>19</v>
      </c>
      <c r="F435" s="238" t="s">
        <v>601</v>
      </c>
      <c r="G435" s="236"/>
      <c r="H435" s="239">
        <v>28.841000000000001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173</v>
      </c>
      <c r="AU435" s="245" t="s">
        <v>85</v>
      </c>
      <c r="AV435" s="13" t="s">
        <v>85</v>
      </c>
      <c r="AW435" s="13" t="s">
        <v>37</v>
      </c>
      <c r="AX435" s="13" t="s">
        <v>75</v>
      </c>
      <c r="AY435" s="245" t="s">
        <v>144</v>
      </c>
    </row>
    <row r="436" s="15" customFormat="1">
      <c r="A436" s="15"/>
      <c r="B436" s="261"/>
      <c r="C436" s="262"/>
      <c r="D436" s="227" t="s">
        <v>173</v>
      </c>
      <c r="E436" s="263" t="s">
        <v>19</v>
      </c>
      <c r="F436" s="264" t="s">
        <v>602</v>
      </c>
      <c r="G436" s="262"/>
      <c r="H436" s="263" t="s">
        <v>19</v>
      </c>
      <c r="I436" s="265"/>
      <c r="J436" s="262"/>
      <c r="K436" s="262"/>
      <c r="L436" s="266"/>
      <c r="M436" s="267"/>
      <c r="N436" s="268"/>
      <c r="O436" s="268"/>
      <c r="P436" s="268"/>
      <c r="Q436" s="268"/>
      <c r="R436" s="268"/>
      <c r="S436" s="268"/>
      <c r="T436" s="269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70" t="s">
        <v>173</v>
      </c>
      <c r="AU436" s="270" t="s">
        <v>85</v>
      </c>
      <c r="AV436" s="15" t="s">
        <v>83</v>
      </c>
      <c r="AW436" s="15" t="s">
        <v>37</v>
      </c>
      <c r="AX436" s="15" t="s">
        <v>75</v>
      </c>
      <c r="AY436" s="270" t="s">
        <v>144</v>
      </c>
    </row>
    <row r="437" s="13" customFormat="1">
      <c r="A437" s="13"/>
      <c r="B437" s="235"/>
      <c r="C437" s="236"/>
      <c r="D437" s="227" t="s">
        <v>173</v>
      </c>
      <c r="E437" s="237" t="s">
        <v>19</v>
      </c>
      <c r="F437" s="238" t="s">
        <v>603</v>
      </c>
      <c r="G437" s="236"/>
      <c r="H437" s="239">
        <v>8.7210000000000001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173</v>
      </c>
      <c r="AU437" s="245" t="s">
        <v>85</v>
      </c>
      <c r="AV437" s="13" t="s">
        <v>85</v>
      </c>
      <c r="AW437" s="13" t="s">
        <v>37</v>
      </c>
      <c r="AX437" s="13" t="s">
        <v>75</v>
      </c>
      <c r="AY437" s="245" t="s">
        <v>144</v>
      </c>
    </row>
    <row r="438" s="14" customFormat="1">
      <c r="A438" s="14"/>
      <c r="B438" s="246"/>
      <c r="C438" s="247"/>
      <c r="D438" s="227" t="s">
        <v>173</v>
      </c>
      <c r="E438" s="248" t="s">
        <v>19</v>
      </c>
      <c r="F438" s="249" t="s">
        <v>175</v>
      </c>
      <c r="G438" s="247"/>
      <c r="H438" s="250">
        <v>37.561999999999998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173</v>
      </c>
      <c r="AU438" s="256" t="s">
        <v>85</v>
      </c>
      <c r="AV438" s="14" t="s">
        <v>176</v>
      </c>
      <c r="AW438" s="14" t="s">
        <v>37</v>
      </c>
      <c r="AX438" s="14" t="s">
        <v>83</v>
      </c>
      <c r="AY438" s="256" t="s">
        <v>144</v>
      </c>
    </row>
    <row r="439" s="2" customFormat="1" ht="14.4" customHeight="1">
      <c r="A439" s="40"/>
      <c r="B439" s="41"/>
      <c r="C439" s="214" t="s">
        <v>604</v>
      </c>
      <c r="D439" s="214" t="s">
        <v>147</v>
      </c>
      <c r="E439" s="215" t="s">
        <v>605</v>
      </c>
      <c r="F439" s="216" t="s">
        <v>606</v>
      </c>
      <c r="G439" s="217" t="s">
        <v>187</v>
      </c>
      <c r="H439" s="218">
        <v>37.561999999999998</v>
      </c>
      <c r="I439" s="219"/>
      <c r="J439" s="220">
        <f>ROUND(I439*H439,2)</f>
        <v>0</v>
      </c>
      <c r="K439" s="216" t="s">
        <v>151</v>
      </c>
      <c r="L439" s="46"/>
      <c r="M439" s="221" t="s">
        <v>19</v>
      </c>
      <c r="N439" s="222" t="s">
        <v>46</v>
      </c>
      <c r="O439" s="86"/>
      <c r="P439" s="223">
        <f>O439*H439</f>
        <v>0</v>
      </c>
      <c r="Q439" s="223">
        <v>0.0089999999999999993</v>
      </c>
      <c r="R439" s="223">
        <f>Q439*H439</f>
        <v>0.33805799999999997</v>
      </c>
      <c r="S439" s="223">
        <v>0</v>
      </c>
      <c r="T439" s="224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5" t="s">
        <v>176</v>
      </c>
      <c r="AT439" s="225" t="s">
        <v>147</v>
      </c>
      <c r="AU439" s="225" t="s">
        <v>85</v>
      </c>
      <c r="AY439" s="19" t="s">
        <v>144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9" t="s">
        <v>83</v>
      </c>
      <c r="BK439" s="226">
        <f>ROUND(I439*H439,2)</f>
        <v>0</v>
      </c>
      <c r="BL439" s="19" t="s">
        <v>176</v>
      </c>
      <c r="BM439" s="225" t="s">
        <v>607</v>
      </c>
    </row>
    <row r="440" s="2" customFormat="1">
      <c r="A440" s="40"/>
      <c r="B440" s="41"/>
      <c r="C440" s="42"/>
      <c r="D440" s="227" t="s">
        <v>154</v>
      </c>
      <c r="E440" s="42"/>
      <c r="F440" s="228" t="s">
        <v>608</v>
      </c>
      <c r="G440" s="42"/>
      <c r="H440" s="42"/>
      <c r="I440" s="229"/>
      <c r="J440" s="42"/>
      <c r="K440" s="42"/>
      <c r="L440" s="46"/>
      <c r="M440" s="230"/>
      <c r="N440" s="231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154</v>
      </c>
      <c r="AU440" s="19" t="s">
        <v>85</v>
      </c>
    </row>
    <row r="441" s="2" customFormat="1">
      <c r="A441" s="40"/>
      <c r="B441" s="41"/>
      <c r="C441" s="42"/>
      <c r="D441" s="232" t="s">
        <v>155</v>
      </c>
      <c r="E441" s="42"/>
      <c r="F441" s="233" t="s">
        <v>609</v>
      </c>
      <c r="G441" s="42"/>
      <c r="H441" s="42"/>
      <c r="I441" s="229"/>
      <c r="J441" s="42"/>
      <c r="K441" s="42"/>
      <c r="L441" s="46"/>
      <c r="M441" s="230"/>
      <c r="N441" s="231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155</v>
      </c>
      <c r="AU441" s="19" t="s">
        <v>85</v>
      </c>
    </row>
    <row r="442" s="15" customFormat="1">
      <c r="A442" s="15"/>
      <c r="B442" s="261"/>
      <c r="C442" s="262"/>
      <c r="D442" s="227" t="s">
        <v>173</v>
      </c>
      <c r="E442" s="263" t="s">
        <v>19</v>
      </c>
      <c r="F442" s="264" t="s">
        <v>600</v>
      </c>
      <c r="G442" s="262"/>
      <c r="H442" s="263" t="s">
        <v>19</v>
      </c>
      <c r="I442" s="265"/>
      <c r="J442" s="262"/>
      <c r="K442" s="262"/>
      <c r="L442" s="266"/>
      <c r="M442" s="267"/>
      <c r="N442" s="268"/>
      <c r="O442" s="268"/>
      <c r="P442" s="268"/>
      <c r="Q442" s="268"/>
      <c r="R442" s="268"/>
      <c r="S442" s="268"/>
      <c r="T442" s="269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0" t="s">
        <v>173</v>
      </c>
      <c r="AU442" s="270" t="s">
        <v>85</v>
      </c>
      <c r="AV442" s="15" t="s">
        <v>83</v>
      </c>
      <c r="AW442" s="15" t="s">
        <v>37</v>
      </c>
      <c r="AX442" s="15" t="s">
        <v>75</v>
      </c>
      <c r="AY442" s="270" t="s">
        <v>144</v>
      </c>
    </row>
    <row r="443" s="13" customFormat="1">
      <c r="A443" s="13"/>
      <c r="B443" s="235"/>
      <c r="C443" s="236"/>
      <c r="D443" s="227" t="s">
        <v>173</v>
      </c>
      <c r="E443" s="237" t="s">
        <v>19</v>
      </c>
      <c r="F443" s="238" t="s">
        <v>601</v>
      </c>
      <c r="G443" s="236"/>
      <c r="H443" s="239">
        <v>28.841000000000001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173</v>
      </c>
      <c r="AU443" s="245" t="s">
        <v>85</v>
      </c>
      <c r="AV443" s="13" t="s">
        <v>85</v>
      </c>
      <c r="AW443" s="13" t="s">
        <v>37</v>
      </c>
      <c r="AX443" s="13" t="s">
        <v>75</v>
      </c>
      <c r="AY443" s="245" t="s">
        <v>144</v>
      </c>
    </row>
    <row r="444" s="15" customFormat="1">
      <c r="A444" s="15"/>
      <c r="B444" s="261"/>
      <c r="C444" s="262"/>
      <c r="D444" s="227" t="s">
        <v>173</v>
      </c>
      <c r="E444" s="263" t="s">
        <v>19</v>
      </c>
      <c r="F444" s="264" t="s">
        <v>602</v>
      </c>
      <c r="G444" s="262"/>
      <c r="H444" s="263" t="s">
        <v>19</v>
      </c>
      <c r="I444" s="265"/>
      <c r="J444" s="262"/>
      <c r="K444" s="262"/>
      <c r="L444" s="266"/>
      <c r="M444" s="267"/>
      <c r="N444" s="268"/>
      <c r="O444" s="268"/>
      <c r="P444" s="268"/>
      <c r="Q444" s="268"/>
      <c r="R444" s="268"/>
      <c r="S444" s="268"/>
      <c r="T444" s="269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70" t="s">
        <v>173</v>
      </c>
      <c r="AU444" s="270" t="s">
        <v>85</v>
      </c>
      <c r="AV444" s="15" t="s">
        <v>83</v>
      </c>
      <c r="AW444" s="15" t="s">
        <v>37</v>
      </c>
      <c r="AX444" s="15" t="s">
        <v>75</v>
      </c>
      <c r="AY444" s="270" t="s">
        <v>144</v>
      </c>
    </row>
    <row r="445" s="13" customFormat="1">
      <c r="A445" s="13"/>
      <c r="B445" s="235"/>
      <c r="C445" s="236"/>
      <c r="D445" s="227" t="s">
        <v>173</v>
      </c>
      <c r="E445" s="237" t="s">
        <v>19</v>
      </c>
      <c r="F445" s="238" t="s">
        <v>603</v>
      </c>
      <c r="G445" s="236"/>
      <c r="H445" s="239">
        <v>8.7210000000000001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173</v>
      </c>
      <c r="AU445" s="245" t="s">
        <v>85</v>
      </c>
      <c r="AV445" s="13" t="s">
        <v>85</v>
      </c>
      <c r="AW445" s="13" t="s">
        <v>37</v>
      </c>
      <c r="AX445" s="13" t="s">
        <v>75</v>
      </c>
      <c r="AY445" s="245" t="s">
        <v>144</v>
      </c>
    </row>
    <row r="446" s="14" customFormat="1">
      <c r="A446" s="14"/>
      <c r="B446" s="246"/>
      <c r="C446" s="247"/>
      <c r="D446" s="227" t="s">
        <v>173</v>
      </c>
      <c r="E446" s="248" t="s">
        <v>19</v>
      </c>
      <c r="F446" s="249" t="s">
        <v>175</v>
      </c>
      <c r="G446" s="247"/>
      <c r="H446" s="250">
        <v>37.561999999999998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173</v>
      </c>
      <c r="AU446" s="256" t="s">
        <v>85</v>
      </c>
      <c r="AV446" s="14" t="s">
        <v>176</v>
      </c>
      <c r="AW446" s="14" t="s">
        <v>37</v>
      </c>
      <c r="AX446" s="14" t="s">
        <v>83</v>
      </c>
      <c r="AY446" s="256" t="s">
        <v>144</v>
      </c>
    </row>
    <row r="447" s="2" customFormat="1" ht="14.4" customHeight="1">
      <c r="A447" s="40"/>
      <c r="B447" s="41"/>
      <c r="C447" s="214" t="s">
        <v>610</v>
      </c>
      <c r="D447" s="214" t="s">
        <v>147</v>
      </c>
      <c r="E447" s="215" t="s">
        <v>611</v>
      </c>
      <c r="F447" s="216" t="s">
        <v>612</v>
      </c>
      <c r="G447" s="217" t="s">
        <v>187</v>
      </c>
      <c r="H447" s="218">
        <v>37.561999999999998</v>
      </c>
      <c r="I447" s="219"/>
      <c r="J447" s="220">
        <f>ROUND(I447*H447,2)</f>
        <v>0</v>
      </c>
      <c r="K447" s="216" t="s">
        <v>151</v>
      </c>
      <c r="L447" s="46"/>
      <c r="M447" s="221" t="s">
        <v>19</v>
      </c>
      <c r="N447" s="222" t="s">
        <v>46</v>
      </c>
      <c r="O447" s="86"/>
      <c r="P447" s="223">
        <f>O447*H447</f>
        <v>0</v>
      </c>
      <c r="Q447" s="223">
        <v>0.027300000000000001</v>
      </c>
      <c r="R447" s="223">
        <f>Q447*H447</f>
        <v>1.0254426000000001</v>
      </c>
      <c r="S447" s="223">
        <v>0</v>
      </c>
      <c r="T447" s="224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5" t="s">
        <v>176</v>
      </c>
      <c r="AT447" s="225" t="s">
        <v>147</v>
      </c>
      <c r="AU447" s="225" t="s">
        <v>85</v>
      </c>
      <c r="AY447" s="19" t="s">
        <v>144</v>
      </c>
      <c r="BE447" s="226">
        <f>IF(N447="základní",J447,0)</f>
        <v>0</v>
      </c>
      <c r="BF447" s="226">
        <f>IF(N447="snížená",J447,0)</f>
        <v>0</v>
      </c>
      <c r="BG447" s="226">
        <f>IF(N447="zákl. přenesená",J447,0)</f>
        <v>0</v>
      </c>
      <c r="BH447" s="226">
        <f>IF(N447="sníž. přenesená",J447,0)</f>
        <v>0</v>
      </c>
      <c r="BI447" s="226">
        <f>IF(N447="nulová",J447,0)</f>
        <v>0</v>
      </c>
      <c r="BJ447" s="19" t="s">
        <v>83</v>
      </c>
      <c r="BK447" s="226">
        <f>ROUND(I447*H447,2)</f>
        <v>0</v>
      </c>
      <c r="BL447" s="19" t="s">
        <v>176</v>
      </c>
      <c r="BM447" s="225" t="s">
        <v>613</v>
      </c>
    </row>
    <row r="448" s="2" customFormat="1">
      <c r="A448" s="40"/>
      <c r="B448" s="41"/>
      <c r="C448" s="42"/>
      <c r="D448" s="227" t="s">
        <v>154</v>
      </c>
      <c r="E448" s="42"/>
      <c r="F448" s="228" t="s">
        <v>614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154</v>
      </c>
      <c r="AU448" s="19" t="s">
        <v>85</v>
      </c>
    </row>
    <row r="449" s="2" customFormat="1">
      <c r="A449" s="40"/>
      <c r="B449" s="41"/>
      <c r="C449" s="42"/>
      <c r="D449" s="232" t="s">
        <v>155</v>
      </c>
      <c r="E449" s="42"/>
      <c r="F449" s="233" t="s">
        <v>615</v>
      </c>
      <c r="G449" s="42"/>
      <c r="H449" s="42"/>
      <c r="I449" s="229"/>
      <c r="J449" s="42"/>
      <c r="K449" s="42"/>
      <c r="L449" s="46"/>
      <c r="M449" s="230"/>
      <c r="N449" s="231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155</v>
      </c>
      <c r="AU449" s="19" t="s">
        <v>85</v>
      </c>
    </row>
    <row r="450" s="15" customFormat="1">
      <c r="A450" s="15"/>
      <c r="B450" s="261"/>
      <c r="C450" s="262"/>
      <c r="D450" s="227" t="s">
        <v>173</v>
      </c>
      <c r="E450" s="263" t="s">
        <v>19</v>
      </c>
      <c r="F450" s="264" t="s">
        <v>600</v>
      </c>
      <c r="G450" s="262"/>
      <c r="H450" s="263" t="s">
        <v>19</v>
      </c>
      <c r="I450" s="265"/>
      <c r="J450" s="262"/>
      <c r="K450" s="262"/>
      <c r="L450" s="266"/>
      <c r="M450" s="267"/>
      <c r="N450" s="268"/>
      <c r="O450" s="268"/>
      <c r="P450" s="268"/>
      <c r="Q450" s="268"/>
      <c r="R450" s="268"/>
      <c r="S450" s="268"/>
      <c r="T450" s="26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0" t="s">
        <v>173</v>
      </c>
      <c r="AU450" s="270" t="s">
        <v>85</v>
      </c>
      <c r="AV450" s="15" t="s">
        <v>83</v>
      </c>
      <c r="AW450" s="15" t="s">
        <v>37</v>
      </c>
      <c r="AX450" s="15" t="s">
        <v>75</v>
      </c>
      <c r="AY450" s="270" t="s">
        <v>144</v>
      </c>
    </row>
    <row r="451" s="13" customFormat="1">
      <c r="A451" s="13"/>
      <c r="B451" s="235"/>
      <c r="C451" s="236"/>
      <c r="D451" s="227" t="s">
        <v>173</v>
      </c>
      <c r="E451" s="237" t="s">
        <v>19</v>
      </c>
      <c r="F451" s="238" t="s">
        <v>601</v>
      </c>
      <c r="G451" s="236"/>
      <c r="H451" s="239">
        <v>28.841000000000001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173</v>
      </c>
      <c r="AU451" s="245" t="s">
        <v>85</v>
      </c>
      <c r="AV451" s="13" t="s">
        <v>85</v>
      </c>
      <c r="AW451" s="13" t="s">
        <v>37</v>
      </c>
      <c r="AX451" s="13" t="s">
        <v>75</v>
      </c>
      <c r="AY451" s="245" t="s">
        <v>144</v>
      </c>
    </row>
    <row r="452" s="15" customFormat="1">
      <c r="A452" s="15"/>
      <c r="B452" s="261"/>
      <c r="C452" s="262"/>
      <c r="D452" s="227" t="s">
        <v>173</v>
      </c>
      <c r="E452" s="263" t="s">
        <v>19</v>
      </c>
      <c r="F452" s="264" t="s">
        <v>602</v>
      </c>
      <c r="G452" s="262"/>
      <c r="H452" s="263" t="s">
        <v>19</v>
      </c>
      <c r="I452" s="265"/>
      <c r="J452" s="262"/>
      <c r="K452" s="262"/>
      <c r="L452" s="266"/>
      <c r="M452" s="267"/>
      <c r="N452" s="268"/>
      <c r="O452" s="268"/>
      <c r="P452" s="268"/>
      <c r="Q452" s="268"/>
      <c r="R452" s="268"/>
      <c r="S452" s="268"/>
      <c r="T452" s="269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0" t="s">
        <v>173</v>
      </c>
      <c r="AU452" s="270" t="s">
        <v>85</v>
      </c>
      <c r="AV452" s="15" t="s">
        <v>83</v>
      </c>
      <c r="AW452" s="15" t="s">
        <v>37</v>
      </c>
      <c r="AX452" s="15" t="s">
        <v>75</v>
      </c>
      <c r="AY452" s="270" t="s">
        <v>144</v>
      </c>
    </row>
    <row r="453" s="13" customFormat="1">
      <c r="A453" s="13"/>
      <c r="B453" s="235"/>
      <c r="C453" s="236"/>
      <c r="D453" s="227" t="s">
        <v>173</v>
      </c>
      <c r="E453" s="237" t="s">
        <v>19</v>
      </c>
      <c r="F453" s="238" t="s">
        <v>603</v>
      </c>
      <c r="G453" s="236"/>
      <c r="H453" s="239">
        <v>8.7210000000000001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173</v>
      </c>
      <c r="AU453" s="245" t="s">
        <v>85</v>
      </c>
      <c r="AV453" s="13" t="s">
        <v>85</v>
      </c>
      <c r="AW453" s="13" t="s">
        <v>37</v>
      </c>
      <c r="AX453" s="13" t="s">
        <v>75</v>
      </c>
      <c r="AY453" s="245" t="s">
        <v>144</v>
      </c>
    </row>
    <row r="454" s="14" customFormat="1">
      <c r="A454" s="14"/>
      <c r="B454" s="246"/>
      <c r="C454" s="247"/>
      <c r="D454" s="227" t="s">
        <v>173</v>
      </c>
      <c r="E454" s="248" t="s">
        <v>19</v>
      </c>
      <c r="F454" s="249" t="s">
        <v>175</v>
      </c>
      <c r="G454" s="247"/>
      <c r="H454" s="250">
        <v>37.561999999999998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173</v>
      </c>
      <c r="AU454" s="256" t="s">
        <v>85</v>
      </c>
      <c r="AV454" s="14" t="s">
        <v>176</v>
      </c>
      <c r="AW454" s="14" t="s">
        <v>37</v>
      </c>
      <c r="AX454" s="14" t="s">
        <v>83</v>
      </c>
      <c r="AY454" s="256" t="s">
        <v>144</v>
      </c>
    </row>
    <row r="455" s="2" customFormat="1" ht="14.4" customHeight="1">
      <c r="A455" s="40"/>
      <c r="B455" s="41"/>
      <c r="C455" s="214" t="s">
        <v>616</v>
      </c>
      <c r="D455" s="214" t="s">
        <v>147</v>
      </c>
      <c r="E455" s="215" t="s">
        <v>617</v>
      </c>
      <c r="F455" s="216" t="s">
        <v>618</v>
      </c>
      <c r="G455" s="217" t="s">
        <v>187</v>
      </c>
      <c r="H455" s="218">
        <v>37.561999999999998</v>
      </c>
      <c r="I455" s="219"/>
      <c r="J455" s="220">
        <f>ROUND(I455*H455,2)</f>
        <v>0</v>
      </c>
      <c r="K455" s="216" t="s">
        <v>151</v>
      </c>
      <c r="L455" s="46"/>
      <c r="M455" s="221" t="s">
        <v>19</v>
      </c>
      <c r="N455" s="222" t="s">
        <v>46</v>
      </c>
      <c r="O455" s="86"/>
      <c r="P455" s="223">
        <f>O455*H455</f>
        <v>0</v>
      </c>
      <c r="Q455" s="223">
        <v>0.0043800000000000002</v>
      </c>
      <c r="R455" s="223">
        <f>Q455*H455</f>
        <v>0.16452156000000001</v>
      </c>
      <c r="S455" s="223">
        <v>0</v>
      </c>
      <c r="T455" s="224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5" t="s">
        <v>176</v>
      </c>
      <c r="AT455" s="225" t="s">
        <v>147</v>
      </c>
      <c r="AU455" s="225" t="s">
        <v>85</v>
      </c>
      <c r="AY455" s="19" t="s">
        <v>144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9" t="s">
        <v>83</v>
      </c>
      <c r="BK455" s="226">
        <f>ROUND(I455*H455,2)</f>
        <v>0</v>
      </c>
      <c r="BL455" s="19" t="s">
        <v>176</v>
      </c>
      <c r="BM455" s="225" t="s">
        <v>619</v>
      </c>
    </row>
    <row r="456" s="2" customFormat="1">
      <c r="A456" s="40"/>
      <c r="B456" s="41"/>
      <c r="C456" s="42"/>
      <c r="D456" s="227" t="s">
        <v>154</v>
      </c>
      <c r="E456" s="42"/>
      <c r="F456" s="228" t="s">
        <v>620</v>
      </c>
      <c r="G456" s="42"/>
      <c r="H456" s="42"/>
      <c r="I456" s="229"/>
      <c r="J456" s="42"/>
      <c r="K456" s="42"/>
      <c r="L456" s="46"/>
      <c r="M456" s="230"/>
      <c r="N456" s="231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154</v>
      </c>
      <c r="AU456" s="19" t="s">
        <v>85</v>
      </c>
    </row>
    <row r="457" s="2" customFormat="1">
      <c r="A457" s="40"/>
      <c r="B457" s="41"/>
      <c r="C457" s="42"/>
      <c r="D457" s="232" t="s">
        <v>155</v>
      </c>
      <c r="E457" s="42"/>
      <c r="F457" s="233" t="s">
        <v>621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155</v>
      </c>
      <c r="AU457" s="19" t="s">
        <v>85</v>
      </c>
    </row>
    <row r="458" s="15" customFormat="1">
      <c r="A458" s="15"/>
      <c r="B458" s="261"/>
      <c r="C458" s="262"/>
      <c r="D458" s="227" t="s">
        <v>173</v>
      </c>
      <c r="E458" s="263" t="s">
        <v>19</v>
      </c>
      <c r="F458" s="264" t="s">
        <v>600</v>
      </c>
      <c r="G458" s="262"/>
      <c r="H458" s="263" t="s">
        <v>19</v>
      </c>
      <c r="I458" s="265"/>
      <c r="J458" s="262"/>
      <c r="K458" s="262"/>
      <c r="L458" s="266"/>
      <c r="M458" s="267"/>
      <c r="N458" s="268"/>
      <c r="O458" s="268"/>
      <c r="P458" s="268"/>
      <c r="Q458" s="268"/>
      <c r="R458" s="268"/>
      <c r="S458" s="268"/>
      <c r="T458" s="269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70" t="s">
        <v>173</v>
      </c>
      <c r="AU458" s="270" t="s">
        <v>85</v>
      </c>
      <c r="AV458" s="15" t="s">
        <v>83</v>
      </c>
      <c r="AW458" s="15" t="s">
        <v>37</v>
      </c>
      <c r="AX458" s="15" t="s">
        <v>75</v>
      </c>
      <c r="AY458" s="270" t="s">
        <v>144</v>
      </c>
    </row>
    <row r="459" s="13" customFormat="1">
      <c r="A459" s="13"/>
      <c r="B459" s="235"/>
      <c r="C459" s="236"/>
      <c r="D459" s="227" t="s">
        <v>173</v>
      </c>
      <c r="E459" s="237" t="s">
        <v>19</v>
      </c>
      <c r="F459" s="238" t="s">
        <v>601</v>
      </c>
      <c r="G459" s="236"/>
      <c r="H459" s="239">
        <v>28.841000000000001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5" t="s">
        <v>173</v>
      </c>
      <c r="AU459" s="245" t="s">
        <v>85</v>
      </c>
      <c r="AV459" s="13" t="s">
        <v>85</v>
      </c>
      <c r="AW459" s="13" t="s">
        <v>37</v>
      </c>
      <c r="AX459" s="13" t="s">
        <v>75</v>
      </c>
      <c r="AY459" s="245" t="s">
        <v>144</v>
      </c>
    </row>
    <row r="460" s="15" customFormat="1">
      <c r="A460" s="15"/>
      <c r="B460" s="261"/>
      <c r="C460" s="262"/>
      <c r="D460" s="227" t="s">
        <v>173</v>
      </c>
      <c r="E460" s="263" t="s">
        <v>19</v>
      </c>
      <c r="F460" s="264" t="s">
        <v>602</v>
      </c>
      <c r="G460" s="262"/>
      <c r="H460" s="263" t="s">
        <v>19</v>
      </c>
      <c r="I460" s="265"/>
      <c r="J460" s="262"/>
      <c r="K460" s="262"/>
      <c r="L460" s="266"/>
      <c r="M460" s="267"/>
      <c r="N460" s="268"/>
      <c r="O460" s="268"/>
      <c r="P460" s="268"/>
      <c r="Q460" s="268"/>
      <c r="R460" s="268"/>
      <c r="S460" s="268"/>
      <c r="T460" s="26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70" t="s">
        <v>173</v>
      </c>
      <c r="AU460" s="270" t="s">
        <v>85</v>
      </c>
      <c r="AV460" s="15" t="s">
        <v>83</v>
      </c>
      <c r="AW460" s="15" t="s">
        <v>37</v>
      </c>
      <c r="AX460" s="15" t="s">
        <v>75</v>
      </c>
      <c r="AY460" s="270" t="s">
        <v>144</v>
      </c>
    </row>
    <row r="461" s="13" customFormat="1">
      <c r="A461" s="13"/>
      <c r="B461" s="235"/>
      <c r="C461" s="236"/>
      <c r="D461" s="227" t="s">
        <v>173</v>
      </c>
      <c r="E461" s="237" t="s">
        <v>19</v>
      </c>
      <c r="F461" s="238" t="s">
        <v>603</v>
      </c>
      <c r="G461" s="236"/>
      <c r="H461" s="239">
        <v>8.7210000000000001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5" t="s">
        <v>173</v>
      </c>
      <c r="AU461" s="245" t="s">
        <v>85</v>
      </c>
      <c r="AV461" s="13" t="s">
        <v>85</v>
      </c>
      <c r="AW461" s="13" t="s">
        <v>37</v>
      </c>
      <c r="AX461" s="13" t="s">
        <v>75</v>
      </c>
      <c r="AY461" s="245" t="s">
        <v>144</v>
      </c>
    </row>
    <row r="462" s="14" customFormat="1">
      <c r="A462" s="14"/>
      <c r="B462" s="246"/>
      <c r="C462" s="247"/>
      <c r="D462" s="227" t="s">
        <v>173</v>
      </c>
      <c r="E462" s="248" t="s">
        <v>19</v>
      </c>
      <c r="F462" s="249" t="s">
        <v>175</v>
      </c>
      <c r="G462" s="247"/>
      <c r="H462" s="250">
        <v>37.561999999999998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6" t="s">
        <v>173</v>
      </c>
      <c r="AU462" s="256" t="s">
        <v>85</v>
      </c>
      <c r="AV462" s="14" t="s">
        <v>176</v>
      </c>
      <c r="AW462" s="14" t="s">
        <v>37</v>
      </c>
      <c r="AX462" s="14" t="s">
        <v>83</v>
      </c>
      <c r="AY462" s="256" t="s">
        <v>144</v>
      </c>
    </row>
    <row r="463" s="2" customFormat="1" ht="14.4" customHeight="1">
      <c r="A463" s="40"/>
      <c r="B463" s="41"/>
      <c r="C463" s="214" t="s">
        <v>622</v>
      </c>
      <c r="D463" s="214" t="s">
        <v>147</v>
      </c>
      <c r="E463" s="215" t="s">
        <v>623</v>
      </c>
      <c r="F463" s="216" t="s">
        <v>624</v>
      </c>
      <c r="G463" s="217" t="s">
        <v>328</v>
      </c>
      <c r="H463" s="218">
        <v>48.75</v>
      </c>
      <c r="I463" s="219"/>
      <c r="J463" s="220">
        <f>ROUND(I463*H463,2)</f>
        <v>0</v>
      </c>
      <c r="K463" s="216" t="s">
        <v>151</v>
      </c>
      <c r="L463" s="46"/>
      <c r="M463" s="221" t="s">
        <v>19</v>
      </c>
      <c r="N463" s="222" t="s">
        <v>46</v>
      </c>
      <c r="O463" s="86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5" t="s">
        <v>176</v>
      </c>
      <c r="AT463" s="225" t="s">
        <v>147</v>
      </c>
      <c r="AU463" s="225" t="s">
        <v>85</v>
      </c>
      <c r="AY463" s="19" t="s">
        <v>144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9" t="s">
        <v>83</v>
      </c>
      <c r="BK463" s="226">
        <f>ROUND(I463*H463,2)</f>
        <v>0</v>
      </c>
      <c r="BL463" s="19" t="s">
        <v>176</v>
      </c>
      <c r="BM463" s="225" t="s">
        <v>625</v>
      </c>
    </row>
    <row r="464" s="2" customFormat="1">
      <c r="A464" s="40"/>
      <c r="B464" s="41"/>
      <c r="C464" s="42"/>
      <c r="D464" s="227" t="s">
        <v>154</v>
      </c>
      <c r="E464" s="42"/>
      <c r="F464" s="228" t="s">
        <v>626</v>
      </c>
      <c r="G464" s="42"/>
      <c r="H464" s="42"/>
      <c r="I464" s="229"/>
      <c r="J464" s="42"/>
      <c r="K464" s="42"/>
      <c r="L464" s="46"/>
      <c r="M464" s="230"/>
      <c r="N464" s="231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154</v>
      </c>
      <c r="AU464" s="19" t="s">
        <v>85</v>
      </c>
    </row>
    <row r="465" s="2" customFormat="1">
      <c r="A465" s="40"/>
      <c r="B465" s="41"/>
      <c r="C465" s="42"/>
      <c r="D465" s="232" t="s">
        <v>155</v>
      </c>
      <c r="E465" s="42"/>
      <c r="F465" s="233" t="s">
        <v>627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155</v>
      </c>
      <c r="AU465" s="19" t="s">
        <v>85</v>
      </c>
    </row>
    <row r="466" s="13" customFormat="1">
      <c r="A466" s="13"/>
      <c r="B466" s="235"/>
      <c r="C466" s="236"/>
      <c r="D466" s="227" t="s">
        <v>173</v>
      </c>
      <c r="E466" s="237" t="s">
        <v>19</v>
      </c>
      <c r="F466" s="238" t="s">
        <v>628</v>
      </c>
      <c r="G466" s="236"/>
      <c r="H466" s="239">
        <v>48.75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173</v>
      </c>
      <c r="AU466" s="245" t="s">
        <v>85</v>
      </c>
      <c r="AV466" s="13" t="s">
        <v>85</v>
      </c>
      <c r="AW466" s="13" t="s">
        <v>37</v>
      </c>
      <c r="AX466" s="13" t="s">
        <v>75</v>
      </c>
      <c r="AY466" s="245" t="s">
        <v>144</v>
      </c>
    </row>
    <row r="467" s="14" customFormat="1">
      <c r="A467" s="14"/>
      <c r="B467" s="246"/>
      <c r="C467" s="247"/>
      <c r="D467" s="227" t="s">
        <v>173</v>
      </c>
      <c r="E467" s="248" t="s">
        <v>19</v>
      </c>
      <c r="F467" s="249" t="s">
        <v>175</v>
      </c>
      <c r="G467" s="247"/>
      <c r="H467" s="250">
        <v>48.75</v>
      </c>
      <c r="I467" s="251"/>
      <c r="J467" s="247"/>
      <c r="K467" s="247"/>
      <c r="L467" s="252"/>
      <c r="M467" s="253"/>
      <c r="N467" s="254"/>
      <c r="O467" s="254"/>
      <c r="P467" s="254"/>
      <c r="Q467" s="254"/>
      <c r="R467" s="254"/>
      <c r="S467" s="254"/>
      <c r="T467" s="25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6" t="s">
        <v>173</v>
      </c>
      <c r="AU467" s="256" t="s">
        <v>85</v>
      </c>
      <c r="AV467" s="14" t="s">
        <v>176</v>
      </c>
      <c r="AW467" s="14" t="s">
        <v>37</v>
      </c>
      <c r="AX467" s="14" t="s">
        <v>83</v>
      </c>
      <c r="AY467" s="256" t="s">
        <v>144</v>
      </c>
    </row>
    <row r="468" s="2" customFormat="1" ht="14.4" customHeight="1">
      <c r="A468" s="40"/>
      <c r="B468" s="41"/>
      <c r="C468" s="282" t="s">
        <v>629</v>
      </c>
      <c r="D468" s="282" t="s">
        <v>630</v>
      </c>
      <c r="E468" s="283" t="s">
        <v>631</v>
      </c>
      <c r="F468" s="284" t="s">
        <v>632</v>
      </c>
      <c r="G468" s="285" t="s">
        <v>328</v>
      </c>
      <c r="H468" s="286">
        <v>51.188000000000002</v>
      </c>
      <c r="I468" s="287"/>
      <c r="J468" s="288">
        <f>ROUND(I468*H468,2)</f>
        <v>0</v>
      </c>
      <c r="K468" s="284" t="s">
        <v>151</v>
      </c>
      <c r="L468" s="289"/>
      <c r="M468" s="290" t="s">
        <v>19</v>
      </c>
      <c r="N468" s="291" t="s">
        <v>46</v>
      </c>
      <c r="O468" s="86"/>
      <c r="P468" s="223">
        <f>O468*H468</f>
        <v>0</v>
      </c>
      <c r="Q468" s="223">
        <v>0.00010000000000000001</v>
      </c>
      <c r="R468" s="223">
        <f>Q468*H468</f>
        <v>0.0051188000000000006</v>
      </c>
      <c r="S468" s="223">
        <v>0</v>
      </c>
      <c r="T468" s="224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5" t="s">
        <v>216</v>
      </c>
      <c r="AT468" s="225" t="s">
        <v>630</v>
      </c>
      <c r="AU468" s="225" t="s">
        <v>85</v>
      </c>
      <c r="AY468" s="19" t="s">
        <v>144</v>
      </c>
      <c r="BE468" s="226">
        <f>IF(N468="základní",J468,0)</f>
        <v>0</v>
      </c>
      <c r="BF468" s="226">
        <f>IF(N468="snížená",J468,0)</f>
        <v>0</v>
      </c>
      <c r="BG468" s="226">
        <f>IF(N468="zákl. přenesená",J468,0)</f>
        <v>0</v>
      </c>
      <c r="BH468" s="226">
        <f>IF(N468="sníž. přenesená",J468,0)</f>
        <v>0</v>
      </c>
      <c r="BI468" s="226">
        <f>IF(N468="nulová",J468,0)</f>
        <v>0</v>
      </c>
      <c r="BJ468" s="19" t="s">
        <v>83</v>
      </c>
      <c r="BK468" s="226">
        <f>ROUND(I468*H468,2)</f>
        <v>0</v>
      </c>
      <c r="BL468" s="19" t="s">
        <v>176</v>
      </c>
      <c r="BM468" s="225" t="s">
        <v>633</v>
      </c>
    </row>
    <row r="469" s="2" customFormat="1">
      <c r="A469" s="40"/>
      <c r="B469" s="41"/>
      <c r="C469" s="42"/>
      <c r="D469" s="227" t="s">
        <v>154</v>
      </c>
      <c r="E469" s="42"/>
      <c r="F469" s="228" t="s">
        <v>632</v>
      </c>
      <c r="G469" s="42"/>
      <c r="H469" s="42"/>
      <c r="I469" s="229"/>
      <c r="J469" s="42"/>
      <c r="K469" s="42"/>
      <c r="L469" s="46"/>
      <c r="M469" s="230"/>
      <c r="N469" s="231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154</v>
      </c>
      <c r="AU469" s="19" t="s">
        <v>85</v>
      </c>
    </row>
    <row r="470" s="13" customFormat="1">
      <c r="A470" s="13"/>
      <c r="B470" s="235"/>
      <c r="C470" s="236"/>
      <c r="D470" s="227" t="s">
        <v>173</v>
      </c>
      <c r="E470" s="236"/>
      <c r="F470" s="238" t="s">
        <v>634</v>
      </c>
      <c r="G470" s="236"/>
      <c r="H470" s="239">
        <v>51.188000000000002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173</v>
      </c>
      <c r="AU470" s="245" t="s">
        <v>85</v>
      </c>
      <c r="AV470" s="13" t="s">
        <v>85</v>
      </c>
      <c r="AW470" s="13" t="s">
        <v>4</v>
      </c>
      <c r="AX470" s="13" t="s">
        <v>83</v>
      </c>
      <c r="AY470" s="245" t="s">
        <v>144</v>
      </c>
    </row>
    <row r="471" s="2" customFormat="1" ht="14.4" customHeight="1">
      <c r="A471" s="40"/>
      <c r="B471" s="41"/>
      <c r="C471" s="214" t="s">
        <v>635</v>
      </c>
      <c r="D471" s="214" t="s">
        <v>147</v>
      </c>
      <c r="E471" s="215" t="s">
        <v>636</v>
      </c>
      <c r="F471" s="216" t="s">
        <v>637</v>
      </c>
      <c r="G471" s="217" t="s">
        <v>328</v>
      </c>
      <c r="H471" s="218">
        <v>2</v>
      </c>
      <c r="I471" s="219"/>
      <c r="J471" s="220">
        <f>ROUND(I471*H471,2)</f>
        <v>0</v>
      </c>
      <c r="K471" s="216" t="s">
        <v>151</v>
      </c>
      <c r="L471" s="46"/>
      <c r="M471" s="221" t="s">
        <v>19</v>
      </c>
      <c r="N471" s="222" t="s">
        <v>46</v>
      </c>
      <c r="O471" s="86"/>
      <c r="P471" s="223">
        <f>O471*H471</f>
        <v>0</v>
      </c>
      <c r="Q471" s="223">
        <v>0</v>
      </c>
      <c r="R471" s="223">
        <f>Q471*H471</f>
        <v>0</v>
      </c>
      <c r="S471" s="223">
        <v>0</v>
      </c>
      <c r="T471" s="224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5" t="s">
        <v>176</v>
      </c>
      <c r="AT471" s="225" t="s">
        <v>147</v>
      </c>
      <c r="AU471" s="225" t="s">
        <v>85</v>
      </c>
      <c r="AY471" s="19" t="s">
        <v>144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9" t="s">
        <v>83</v>
      </c>
      <c r="BK471" s="226">
        <f>ROUND(I471*H471,2)</f>
        <v>0</v>
      </c>
      <c r="BL471" s="19" t="s">
        <v>176</v>
      </c>
      <c r="BM471" s="225" t="s">
        <v>638</v>
      </c>
    </row>
    <row r="472" s="2" customFormat="1">
      <c r="A472" s="40"/>
      <c r="B472" s="41"/>
      <c r="C472" s="42"/>
      <c r="D472" s="227" t="s">
        <v>154</v>
      </c>
      <c r="E472" s="42"/>
      <c r="F472" s="228" t="s">
        <v>639</v>
      </c>
      <c r="G472" s="42"/>
      <c r="H472" s="42"/>
      <c r="I472" s="229"/>
      <c r="J472" s="42"/>
      <c r="K472" s="42"/>
      <c r="L472" s="46"/>
      <c r="M472" s="230"/>
      <c r="N472" s="231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154</v>
      </c>
      <c r="AU472" s="19" t="s">
        <v>85</v>
      </c>
    </row>
    <row r="473" s="2" customFormat="1">
      <c r="A473" s="40"/>
      <c r="B473" s="41"/>
      <c r="C473" s="42"/>
      <c r="D473" s="232" t="s">
        <v>155</v>
      </c>
      <c r="E473" s="42"/>
      <c r="F473" s="233" t="s">
        <v>640</v>
      </c>
      <c r="G473" s="42"/>
      <c r="H473" s="42"/>
      <c r="I473" s="229"/>
      <c r="J473" s="42"/>
      <c r="K473" s="42"/>
      <c r="L473" s="46"/>
      <c r="M473" s="230"/>
      <c r="N473" s="231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155</v>
      </c>
      <c r="AU473" s="19" t="s">
        <v>85</v>
      </c>
    </row>
    <row r="474" s="13" customFormat="1">
      <c r="A474" s="13"/>
      <c r="B474" s="235"/>
      <c r="C474" s="236"/>
      <c r="D474" s="227" t="s">
        <v>173</v>
      </c>
      <c r="E474" s="237" t="s">
        <v>19</v>
      </c>
      <c r="F474" s="238" t="s">
        <v>85</v>
      </c>
      <c r="G474" s="236"/>
      <c r="H474" s="239">
        <v>2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173</v>
      </c>
      <c r="AU474" s="245" t="s">
        <v>85</v>
      </c>
      <c r="AV474" s="13" t="s">
        <v>85</v>
      </c>
      <c r="AW474" s="13" t="s">
        <v>37</v>
      </c>
      <c r="AX474" s="13" t="s">
        <v>75</v>
      </c>
      <c r="AY474" s="245" t="s">
        <v>144</v>
      </c>
    </row>
    <row r="475" s="14" customFormat="1">
      <c r="A475" s="14"/>
      <c r="B475" s="246"/>
      <c r="C475" s="247"/>
      <c r="D475" s="227" t="s">
        <v>173</v>
      </c>
      <c r="E475" s="248" t="s">
        <v>19</v>
      </c>
      <c r="F475" s="249" t="s">
        <v>175</v>
      </c>
      <c r="G475" s="247"/>
      <c r="H475" s="250">
        <v>2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6" t="s">
        <v>173</v>
      </c>
      <c r="AU475" s="256" t="s">
        <v>85</v>
      </c>
      <c r="AV475" s="14" t="s">
        <v>176</v>
      </c>
      <c r="AW475" s="14" t="s">
        <v>37</v>
      </c>
      <c r="AX475" s="14" t="s">
        <v>83</v>
      </c>
      <c r="AY475" s="256" t="s">
        <v>144</v>
      </c>
    </row>
    <row r="476" s="2" customFormat="1" ht="14.4" customHeight="1">
      <c r="A476" s="40"/>
      <c r="B476" s="41"/>
      <c r="C476" s="282" t="s">
        <v>641</v>
      </c>
      <c r="D476" s="282" t="s">
        <v>630</v>
      </c>
      <c r="E476" s="283" t="s">
        <v>642</v>
      </c>
      <c r="F476" s="284" t="s">
        <v>643</v>
      </c>
      <c r="G476" s="285" t="s">
        <v>328</v>
      </c>
      <c r="H476" s="286">
        <v>2.1000000000000001</v>
      </c>
      <c r="I476" s="287"/>
      <c r="J476" s="288">
        <f>ROUND(I476*H476,2)</f>
        <v>0</v>
      </c>
      <c r="K476" s="284" t="s">
        <v>151</v>
      </c>
      <c r="L476" s="289"/>
      <c r="M476" s="290" t="s">
        <v>19</v>
      </c>
      <c r="N476" s="291" t="s">
        <v>46</v>
      </c>
      <c r="O476" s="86"/>
      <c r="P476" s="223">
        <f>O476*H476</f>
        <v>0</v>
      </c>
      <c r="Q476" s="223">
        <v>0.00010000000000000001</v>
      </c>
      <c r="R476" s="223">
        <f>Q476*H476</f>
        <v>0.00021000000000000001</v>
      </c>
      <c r="S476" s="223">
        <v>0</v>
      </c>
      <c r="T476" s="224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5" t="s">
        <v>216</v>
      </c>
      <c r="AT476" s="225" t="s">
        <v>630</v>
      </c>
      <c r="AU476" s="225" t="s">
        <v>85</v>
      </c>
      <c r="AY476" s="19" t="s">
        <v>144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9" t="s">
        <v>83</v>
      </c>
      <c r="BK476" s="226">
        <f>ROUND(I476*H476,2)</f>
        <v>0</v>
      </c>
      <c r="BL476" s="19" t="s">
        <v>176</v>
      </c>
      <c r="BM476" s="225" t="s">
        <v>644</v>
      </c>
    </row>
    <row r="477" s="2" customFormat="1">
      <c r="A477" s="40"/>
      <c r="B477" s="41"/>
      <c r="C477" s="42"/>
      <c r="D477" s="227" t="s">
        <v>154</v>
      </c>
      <c r="E477" s="42"/>
      <c r="F477" s="228" t="s">
        <v>643</v>
      </c>
      <c r="G477" s="42"/>
      <c r="H477" s="42"/>
      <c r="I477" s="229"/>
      <c r="J477" s="42"/>
      <c r="K477" s="42"/>
      <c r="L477" s="46"/>
      <c r="M477" s="230"/>
      <c r="N477" s="231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154</v>
      </c>
      <c r="AU477" s="19" t="s">
        <v>85</v>
      </c>
    </row>
    <row r="478" s="13" customFormat="1">
      <c r="A478" s="13"/>
      <c r="B478" s="235"/>
      <c r="C478" s="236"/>
      <c r="D478" s="227" t="s">
        <v>173</v>
      </c>
      <c r="E478" s="236"/>
      <c r="F478" s="238" t="s">
        <v>645</v>
      </c>
      <c r="G478" s="236"/>
      <c r="H478" s="239">
        <v>2.1000000000000001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5" t="s">
        <v>173</v>
      </c>
      <c r="AU478" s="245" t="s">
        <v>85</v>
      </c>
      <c r="AV478" s="13" t="s">
        <v>85</v>
      </c>
      <c r="AW478" s="13" t="s">
        <v>4</v>
      </c>
      <c r="AX478" s="13" t="s">
        <v>83</v>
      </c>
      <c r="AY478" s="245" t="s">
        <v>144</v>
      </c>
    </row>
    <row r="479" s="2" customFormat="1" ht="14.4" customHeight="1">
      <c r="A479" s="40"/>
      <c r="B479" s="41"/>
      <c r="C479" s="214" t="s">
        <v>646</v>
      </c>
      <c r="D479" s="214" t="s">
        <v>147</v>
      </c>
      <c r="E479" s="215" t="s">
        <v>647</v>
      </c>
      <c r="F479" s="216" t="s">
        <v>648</v>
      </c>
      <c r="G479" s="217" t="s">
        <v>187</v>
      </c>
      <c r="H479" s="218">
        <v>37.561999999999998</v>
      </c>
      <c r="I479" s="219"/>
      <c r="J479" s="220">
        <f>ROUND(I479*H479,2)</f>
        <v>0</v>
      </c>
      <c r="K479" s="216" t="s">
        <v>151</v>
      </c>
      <c r="L479" s="46"/>
      <c r="M479" s="221" t="s">
        <v>19</v>
      </c>
      <c r="N479" s="222" t="s">
        <v>46</v>
      </c>
      <c r="O479" s="86"/>
      <c r="P479" s="223">
        <f>O479*H479</f>
        <v>0</v>
      </c>
      <c r="Q479" s="223">
        <v>0.00029999999999999997</v>
      </c>
      <c r="R479" s="223">
        <f>Q479*H479</f>
        <v>0.011268599999999998</v>
      </c>
      <c r="S479" s="223">
        <v>0</v>
      </c>
      <c r="T479" s="224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5" t="s">
        <v>176</v>
      </c>
      <c r="AT479" s="225" t="s">
        <v>147</v>
      </c>
      <c r="AU479" s="225" t="s">
        <v>85</v>
      </c>
      <c r="AY479" s="19" t="s">
        <v>144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9" t="s">
        <v>83</v>
      </c>
      <c r="BK479" s="226">
        <f>ROUND(I479*H479,2)</f>
        <v>0</v>
      </c>
      <c r="BL479" s="19" t="s">
        <v>176</v>
      </c>
      <c r="BM479" s="225" t="s">
        <v>649</v>
      </c>
    </row>
    <row r="480" s="2" customFormat="1">
      <c r="A480" s="40"/>
      <c r="B480" s="41"/>
      <c r="C480" s="42"/>
      <c r="D480" s="227" t="s">
        <v>154</v>
      </c>
      <c r="E480" s="42"/>
      <c r="F480" s="228" t="s">
        <v>650</v>
      </c>
      <c r="G480" s="42"/>
      <c r="H480" s="42"/>
      <c r="I480" s="229"/>
      <c r="J480" s="42"/>
      <c r="K480" s="42"/>
      <c r="L480" s="46"/>
      <c r="M480" s="230"/>
      <c r="N480" s="231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154</v>
      </c>
      <c r="AU480" s="19" t="s">
        <v>85</v>
      </c>
    </row>
    <row r="481" s="2" customFormat="1">
      <c r="A481" s="40"/>
      <c r="B481" s="41"/>
      <c r="C481" s="42"/>
      <c r="D481" s="232" t="s">
        <v>155</v>
      </c>
      <c r="E481" s="42"/>
      <c r="F481" s="233" t="s">
        <v>651</v>
      </c>
      <c r="G481" s="42"/>
      <c r="H481" s="42"/>
      <c r="I481" s="229"/>
      <c r="J481" s="42"/>
      <c r="K481" s="42"/>
      <c r="L481" s="46"/>
      <c r="M481" s="230"/>
      <c r="N481" s="231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155</v>
      </c>
      <c r="AU481" s="19" t="s">
        <v>85</v>
      </c>
    </row>
    <row r="482" s="15" customFormat="1">
      <c r="A482" s="15"/>
      <c r="B482" s="261"/>
      <c r="C482" s="262"/>
      <c r="D482" s="227" t="s">
        <v>173</v>
      </c>
      <c r="E482" s="263" t="s">
        <v>19</v>
      </c>
      <c r="F482" s="264" t="s">
        <v>600</v>
      </c>
      <c r="G482" s="262"/>
      <c r="H482" s="263" t="s">
        <v>19</v>
      </c>
      <c r="I482" s="265"/>
      <c r="J482" s="262"/>
      <c r="K482" s="262"/>
      <c r="L482" s="266"/>
      <c r="M482" s="267"/>
      <c r="N482" s="268"/>
      <c r="O482" s="268"/>
      <c r="P482" s="268"/>
      <c r="Q482" s="268"/>
      <c r="R482" s="268"/>
      <c r="S482" s="268"/>
      <c r="T482" s="269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0" t="s">
        <v>173</v>
      </c>
      <c r="AU482" s="270" t="s">
        <v>85</v>
      </c>
      <c r="AV482" s="15" t="s">
        <v>83</v>
      </c>
      <c r="AW482" s="15" t="s">
        <v>37</v>
      </c>
      <c r="AX482" s="15" t="s">
        <v>75</v>
      </c>
      <c r="AY482" s="270" t="s">
        <v>144</v>
      </c>
    </row>
    <row r="483" s="13" customFormat="1">
      <c r="A483" s="13"/>
      <c r="B483" s="235"/>
      <c r="C483" s="236"/>
      <c r="D483" s="227" t="s">
        <v>173</v>
      </c>
      <c r="E483" s="237" t="s">
        <v>19</v>
      </c>
      <c r="F483" s="238" t="s">
        <v>601</v>
      </c>
      <c r="G483" s="236"/>
      <c r="H483" s="239">
        <v>28.841000000000001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5" t="s">
        <v>173</v>
      </c>
      <c r="AU483" s="245" t="s">
        <v>85</v>
      </c>
      <c r="AV483" s="13" t="s">
        <v>85</v>
      </c>
      <c r="AW483" s="13" t="s">
        <v>37</v>
      </c>
      <c r="AX483" s="13" t="s">
        <v>75</v>
      </c>
      <c r="AY483" s="245" t="s">
        <v>144</v>
      </c>
    </row>
    <row r="484" s="15" customFormat="1">
      <c r="A484" s="15"/>
      <c r="B484" s="261"/>
      <c r="C484" s="262"/>
      <c r="D484" s="227" t="s">
        <v>173</v>
      </c>
      <c r="E484" s="263" t="s">
        <v>19</v>
      </c>
      <c r="F484" s="264" t="s">
        <v>602</v>
      </c>
      <c r="G484" s="262"/>
      <c r="H484" s="263" t="s">
        <v>19</v>
      </c>
      <c r="I484" s="265"/>
      <c r="J484" s="262"/>
      <c r="K484" s="262"/>
      <c r="L484" s="266"/>
      <c r="M484" s="267"/>
      <c r="N484" s="268"/>
      <c r="O484" s="268"/>
      <c r="P484" s="268"/>
      <c r="Q484" s="268"/>
      <c r="R484" s="268"/>
      <c r="S484" s="268"/>
      <c r="T484" s="269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0" t="s">
        <v>173</v>
      </c>
      <c r="AU484" s="270" t="s">
        <v>85</v>
      </c>
      <c r="AV484" s="15" t="s">
        <v>83</v>
      </c>
      <c r="AW484" s="15" t="s">
        <v>37</v>
      </c>
      <c r="AX484" s="15" t="s">
        <v>75</v>
      </c>
      <c r="AY484" s="270" t="s">
        <v>144</v>
      </c>
    </row>
    <row r="485" s="13" customFormat="1">
      <c r="A485" s="13"/>
      <c r="B485" s="235"/>
      <c r="C485" s="236"/>
      <c r="D485" s="227" t="s">
        <v>173</v>
      </c>
      <c r="E485" s="237" t="s">
        <v>19</v>
      </c>
      <c r="F485" s="238" t="s">
        <v>603</v>
      </c>
      <c r="G485" s="236"/>
      <c r="H485" s="239">
        <v>8.7210000000000001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173</v>
      </c>
      <c r="AU485" s="245" t="s">
        <v>85</v>
      </c>
      <c r="AV485" s="13" t="s">
        <v>85</v>
      </c>
      <c r="AW485" s="13" t="s">
        <v>37</v>
      </c>
      <c r="AX485" s="13" t="s">
        <v>75</v>
      </c>
      <c r="AY485" s="245" t="s">
        <v>144</v>
      </c>
    </row>
    <row r="486" s="14" customFormat="1">
      <c r="A486" s="14"/>
      <c r="B486" s="246"/>
      <c r="C486" s="247"/>
      <c r="D486" s="227" t="s">
        <v>173</v>
      </c>
      <c r="E486" s="248" t="s">
        <v>19</v>
      </c>
      <c r="F486" s="249" t="s">
        <v>175</v>
      </c>
      <c r="G486" s="247"/>
      <c r="H486" s="250">
        <v>37.561999999999998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6" t="s">
        <v>173</v>
      </c>
      <c r="AU486" s="256" t="s">
        <v>85</v>
      </c>
      <c r="AV486" s="14" t="s">
        <v>176</v>
      </c>
      <c r="AW486" s="14" t="s">
        <v>37</v>
      </c>
      <c r="AX486" s="14" t="s">
        <v>83</v>
      </c>
      <c r="AY486" s="256" t="s">
        <v>144</v>
      </c>
    </row>
    <row r="487" s="2" customFormat="1" ht="22.2" customHeight="1">
      <c r="A487" s="40"/>
      <c r="B487" s="41"/>
      <c r="C487" s="214" t="s">
        <v>652</v>
      </c>
      <c r="D487" s="214" t="s">
        <v>147</v>
      </c>
      <c r="E487" s="215" t="s">
        <v>653</v>
      </c>
      <c r="F487" s="216" t="s">
        <v>654</v>
      </c>
      <c r="G487" s="217" t="s">
        <v>187</v>
      </c>
      <c r="H487" s="218">
        <v>37.561999999999998</v>
      </c>
      <c r="I487" s="219"/>
      <c r="J487" s="220">
        <f>ROUND(I487*H487,2)</f>
        <v>0</v>
      </c>
      <c r="K487" s="216" t="s">
        <v>151</v>
      </c>
      <c r="L487" s="46"/>
      <c r="M487" s="221" t="s">
        <v>19</v>
      </c>
      <c r="N487" s="222" t="s">
        <v>46</v>
      </c>
      <c r="O487" s="86"/>
      <c r="P487" s="223">
        <f>O487*H487</f>
        <v>0</v>
      </c>
      <c r="Q487" s="223">
        <v>0.0083499999999999998</v>
      </c>
      <c r="R487" s="223">
        <f>Q487*H487</f>
        <v>0.3136427</v>
      </c>
      <c r="S487" s="223">
        <v>0</v>
      </c>
      <c r="T487" s="224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5" t="s">
        <v>176</v>
      </c>
      <c r="AT487" s="225" t="s">
        <v>147</v>
      </c>
      <c r="AU487" s="225" t="s">
        <v>85</v>
      </c>
      <c r="AY487" s="19" t="s">
        <v>144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9" t="s">
        <v>83</v>
      </c>
      <c r="BK487" s="226">
        <f>ROUND(I487*H487,2)</f>
        <v>0</v>
      </c>
      <c r="BL487" s="19" t="s">
        <v>176</v>
      </c>
      <c r="BM487" s="225" t="s">
        <v>655</v>
      </c>
    </row>
    <row r="488" s="2" customFormat="1">
      <c r="A488" s="40"/>
      <c r="B488" s="41"/>
      <c r="C488" s="42"/>
      <c r="D488" s="227" t="s">
        <v>154</v>
      </c>
      <c r="E488" s="42"/>
      <c r="F488" s="228" t="s">
        <v>656</v>
      </c>
      <c r="G488" s="42"/>
      <c r="H488" s="42"/>
      <c r="I488" s="229"/>
      <c r="J488" s="42"/>
      <c r="K488" s="42"/>
      <c r="L488" s="46"/>
      <c r="M488" s="230"/>
      <c r="N488" s="231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154</v>
      </c>
      <c r="AU488" s="19" t="s">
        <v>85</v>
      </c>
    </row>
    <row r="489" s="2" customFormat="1">
      <c r="A489" s="40"/>
      <c r="B489" s="41"/>
      <c r="C489" s="42"/>
      <c r="D489" s="232" t="s">
        <v>155</v>
      </c>
      <c r="E489" s="42"/>
      <c r="F489" s="233" t="s">
        <v>657</v>
      </c>
      <c r="G489" s="42"/>
      <c r="H489" s="42"/>
      <c r="I489" s="229"/>
      <c r="J489" s="42"/>
      <c r="K489" s="42"/>
      <c r="L489" s="46"/>
      <c r="M489" s="230"/>
      <c r="N489" s="231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155</v>
      </c>
      <c r="AU489" s="19" t="s">
        <v>85</v>
      </c>
    </row>
    <row r="490" s="15" customFormat="1">
      <c r="A490" s="15"/>
      <c r="B490" s="261"/>
      <c r="C490" s="262"/>
      <c r="D490" s="227" t="s">
        <v>173</v>
      </c>
      <c r="E490" s="263" t="s">
        <v>19</v>
      </c>
      <c r="F490" s="264" t="s">
        <v>600</v>
      </c>
      <c r="G490" s="262"/>
      <c r="H490" s="263" t="s">
        <v>19</v>
      </c>
      <c r="I490" s="265"/>
      <c r="J490" s="262"/>
      <c r="K490" s="262"/>
      <c r="L490" s="266"/>
      <c r="M490" s="267"/>
      <c r="N490" s="268"/>
      <c r="O490" s="268"/>
      <c r="P490" s="268"/>
      <c r="Q490" s="268"/>
      <c r="R490" s="268"/>
      <c r="S490" s="268"/>
      <c r="T490" s="269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70" t="s">
        <v>173</v>
      </c>
      <c r="AU490" s="270" t="s">
        <v>85</v>
      </c>
      <c r="AV490" s="15" t="s">
        <v>83</v>
      </c>
      <c r="AW490" s="15" t="s">
        <v>37</v>
      </c>
      <c r="AX490" s="15" t="s">
        <v>75</v>
      </c>
      <c r="AY490" s="270" t="s">
        <v>144</v>
      </c>
    </row>
    <row r="491" s="13" customFormat="1">
      <c r="A491" s="13"/>
      <c r="B491" s="235"/>
      <c r="C491" s="236"/>
      <c r="D491" s="227" t="s">
        <v>173</v>
      </c>
      <c r="E491" s="237" t="s">
        <v>19</v>
      </c>
      <c r="F491" s="238" t="s">
        <v>601</v>
      </c>
      <c r="G491" s="236"/>
      <c r="H491" s="239">
        <v>28.841000000000001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5" t="s">
        <v>173</v>
      </c>
      <c r="AU491" s="245" t="s">
        <v>85</v>
      </c>
      <c r="AV491" s="13" t="s">
        <v>85</v>
      </c>
      <c r="AW491" s="13" t="s">
        <v>37</v>
      </c>
      <c r="AX491" s="13" t="s">
        <v>75</v>
      </c>
      <c r="AY491" s="245" t="s">
        <v>144</v>
      </c>
    </row>
    <row r="492" s="15" customFormat="1">
      <c r="A492" s="15"/>
      <c r="B492" s="261"/>
      <c r="C492" s="262"/>
      <c r="D492" s="227" t="s">
        <v>173</v>
      </c>
      <c r="E492" s="263" t="s">
        <v>19</v>
      </c>
      <c r="F492" s="264" t="s">
        <v>602</v>
      </c>
      <c r="G492" s="262"/>
      <c r="H492" s="263" t="s">
        <v>19</v>
      </c>
      <c r="I492" s="265"/>
      <c r="J492" s="262"/>
      <c r="K492" s="262"/>
      <c r="L492" s="266"/>
      <c r="M492" s="267"/>
      <c r="N492" s="268"/>
      <c r="O492" s="268"/>
      <c r="P492" s="268"/>
      <c r="Q492" s="268"/>
      <c r="R492" s="268"/>
      <c r="S492" s="268"/>
      <c r="T492" s="269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70" t="s">
        <v>173</v>
      </c>
      <c r="AU492" s="270" t="s">
        <v>85</v>
      </c>
      <c r="AV492" s="15" t="s">
        <v>83</v>
      </c>
      <c r="AW492" s="15" t="s">
        <v>37</v>
      </c>
      <c r="AX492" s="15" t="s">
        <v>75</v>
      </c>
      <c r="AY492" s="270" t="s">
        <v>144</v>
      </c>
    </row>
    <row r="493" s="13" customFormat="1">
      <c r="A493" s="13"/>
      <c r="B493" s="235"/>
      <c r="C493" s="236"/>
      <c r="D493" s="227" t="s">
        <v>173</v>
      </c>
      <c r="E493" s="237" t="s">
        <v>19</v>
      </c>
      <c r="F493" s="238" t="s">
        <v>603</v>
      </c>
      <c r="G493" s="236"/>
      <c r="H493" s="239">
        <v>8.7210000000000001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5" t="s">
        <v>173</v>
      </c>
      <c r="AU493" s="245" t="s">
        <v>85</v>
      </c>
      <c r="AV493" s="13" t="s">
        <v>85</v>
      </c>
      <c r="AW493" s="13" t="s">
        <v>37</v>
      </c>
      <c r="AX493" s="13" t="s">
        <v>75</v>
      </c>
      <c r="AY493" s="245" t="s">
        <v>144</v>
      </c>
    </row>
    <row r="494" s="14" customFormat="1">
      <c r="A494" s="14"/>
      <c r="B494" s="246"/>
      <c r="C494" s="247"/>
      <c r="D494" s="227" t="s">
        <v>173</v>
      </c>
      <c r="E494" s="248" t="s">
        <v>19</v>
      </c>
      <c r="F494" s="249" t="s">
        <v>175</v>
      </c>
      <c r="G494" s="247"/>
      <c r="H494" s="250">
        <v>37.561999999999998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6" t="s">
        <v>173</v>
      </c>
      <c r="AU494" s="256" t="s">
        <v>85</v>
      </c>
      <c r="AV494" s="14" t="s">
        <v>176</v>
      </c>
      <c r="AW494" s="14" t="s">
        <v>37</v>
      </c>
      <c r="AX494" s="14" t="s">
        <v>83</v>
      </c>
      <c r="AY494" s="256" t="s">
        <v>144</v>
      </c>
    </row>
    <row r="495" s="2" customFormat="1" ht="14.4" customHeight="1">
      <c r="A495" s="40"/>
      <c r="B495" s="41"/>
      <c r="C495" s="282" t="s">
        <v>658</v>
      </c>
      <c r="D495" s="282" t="s">
        <v>630</v>
      </c>
      <c r="E495" s="283" t="s">
        <v>659</v>
      </c>
      <c r="F495" s="284" t="s">
        <v>660</v>
      </c>
      <c r="G495" s="285" t="s">
        <v>187</v>
      </c>
      <c r="H495" s="286">
        <v>39.439999999999998</v>
      </c>
      <c r="I495" s="287"/>
      <c r="J495" s="288">
        <f>ROUND(I495*H495,2)</f>
        <v>0</v>
      </c>
      <c r="K495" s="284" t="s">
        <v>151</v>
      </c>
      <c r="L495" s="289"/>
      <c r="M495" s="290" t="s">
        <v>19</v>
      </c>
      <c r="N495" s="291" t="s">
        <v>46</v>
      </c>
      <c r="O495" s="86"/>
      <c r="P495" s="223">
        <f>O495*H495</f>
        <v>0</v>
      </c>
      <c r="Q495" s="223">
        <v>0.0023999999999999998</v>
      </c>
      <c r="R495" s="223">
        <f>Q495*H495</f>
        <v>0.09465599999999999</v>
      </c>
      <c r="S495" s="223">
        <v>0</v>
      </c>
      <c r="T495" s="224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5" t="s">
        <v>216</v>
      </c>
      <c r="AT495" s="225" t="s">
        <v>630</v>
      </c>
      <c r="AU495" s="225" t="s">
        <v>85</v>
      </c>
      <c r="AY495" s="19" t="s">
        <v>144</v>
      </c>
      <c r="BE495" s="226">
        <f>IF(N495="základní",J495,0)</f>
        <v>0</v>
      </c>
      <c r="BF495" s="226">
        <f>IF(N495="snížená",J495,0)</f>
        <v>0</v>
      </c>
      <c r="BG495" s="226">
        <f>IF(N495="zákl. přenesená",J495,0)</f>
        <v>0</v>
      </c>
      <c r="BH495" s="226">
        <f>IF(N495="sníž. přenesená",J495,0)</f>
        <v>0</v>
      </c>
      <c r="BI495" s="226">
        <f>IF(N495="nulová",J495,0)</f>
        <v>0</v>
      </c>
      <c r="BJ495" s="19" t="s">
        <v>83</v>
      </c>
      <c r="BK495" s="226">
        <f>ROUND(I495*H495,2)</f>
        <v>0</v>
      </c>
      <c r="BL495" s="19" t="s">
        <v>176</v>
      </c>
      <c r="BM495" s="225" t="s">
        <v>661</v>
      </c>
    </row>
    <row r="496" s="2" customFormat="1">
      <c r="A496" s="40"/>
      <c r="B496" s="41"/>
      <c r="C496" s="42"/>
      <c r="D496" s="227" t="s">
        <v>154</v>
      </c>
      <c r="E496" s="42"/>
      <c r="F496" s="228" t="s">
        <v>660</v>
      </c>
      <c r="G496" s="42"/>
      <c r="H496" s="42"/>
      <c r="I496" s="229"/>
      <c r="J496" s="42"/>
      <c r="K496" s="42"/>
      <c r="L496" s="46"/>
      <c r="M496" s="230"/>
      <c r="N496" s="231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154</v>
      </c>
      <c r="AU496" s="19" t="s">
        <v>85</v>
      </c>
    </row>
    <row r="497" s="13" customFormat="1">
      <c r="A497" s="13"/>
      <c r="B497" s="235"/>
      <c r="C497" s="236"/>
      <c r="D497" s="227" t="s">
        <v>173</v>
      </c>
      <c r="E497" s="236"/>
      <c r="F497" s="238" t="s">
        <v>662</v>
      </c>
      <c r="G497" s="236"/>
      <c r="H497" s="239">
        <v>39.439999999999998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173</v>
      </c>
      <c r="AU497" s="245" t="s">
        <v>85</v>
      </c>
      <c r="AV497" s="13" t="s">
        <v>85</v>
      </c>
      <c r="AW497" s="13" t="s">
        <v>4</v>
      </c>
      <c r="AX497" s="13" t="s">
        <v>83</v>
      </c>
      <c r="AY497" s="245" t="s">
        <v>144</v>
      </c>
    </row>
    <row r="498" s="2" customFormat="1" ht="14.4" customHeight="1">
      <c r="A498" s="40"/>
      <c r="B498" s="41"/>
      <c r="C498" s="214" t="s">
        <v>663</v>
      </c>
      <c r="D498" s="214" t="s">
        <v>147</v>
      </c>
      <c r="E498" s="215" t="s">
        <v>664</v>
      </c>
      <c r="F498" s="216" t="s">
        <v>665</v>
      </c>
      <c r="G498" s="217" t="s">
        <v>150</v>
      </c>
      <c r="H498" s="218">
        <v>8</v>
      </c>
      <c r="I498" s="219"/>
      <c r="J498" s="220">
        <f>ROUND(I498*H498,2)</f>
        <v>0</v>
      </c>
      <c r="K498" s="216" t="s">
        <v>151</v>
      </c>
      <c r="L498" s="46"/>
      <c r="M498" s="221" t="s">
        <v>19</v>
      </c>
      <c r="N498" s="222" t="s">
        <v>46</v>
      </c>
      <c r="O498" s="86"/>
      <c r="P498" s="223">
        <f>O498*H498</f>
        <v>0</v>
      </c>
      <c r="Q498" s="223">
        <v>0.00313</v>
      </c>
      <c r="R498" s="223">
        <f>Q498*H498</f>
        <v>0.02504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176</v>
      </c>
      <c r="AT498" s="225" t="s">
        <v>147</v>
      </c>
      <c r="AU498" s="225" t="s">
        <v>85</v>
      </c>
      <c r="AY498" s="19" t="s">
        <v>144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83</v>
      </c>
      <c r="BK498" s="226">
        <f>ROUND(I498*H498,2)</f>
        <v>0</v>
      </c>
      <c r="BL498" s="19" t="s">
        <v>176</v>
      </c>
      <c r="BM498" s="225" t="s">
        <v>666</v>
      </c>
    </row>
    <row r="499" s="2" customFormat="1">
      <c r="A499" s="40"/>
      <c r="B499" s="41"/>
      <c r="C499" s="42"/>
      <c r="D499" s="227" t="s">
        <v>154</v>
      </c>
      <c r="E499" s="42"/>
      <c r="F499" s="228" t="s">
        <v>667</v>
      </c>
      <c r="G499" s="42"/>
      <c r="H499" s="42"/>
      <c r="I499" s="229"/>
      <c r="J499" s="42"/>
      <c r="K499" s="42"/>
      <c r="L499" s="46"/>
      <c r="M499" s="230"/>
      <c r="N499" s="231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154</v>
      </c>
      <c r="AU499" s="19" t="s">
        <v>85</v>
      </c>
    </row>
    <row r="500" s="2" customFormat="1">
      <c r="A500" s="40"/>
      <c r="B500" s="41"/>
      <c r="C500" s="42"/>
      <c r="D500" s="232" t="s">
        <v>155</v>
      </c>
      <c r="E500" s="42"/>
      <c r="F500" s="233" t="s">
        <v>668</v>
      </c>
      <c r="G500" s="42"/>
      <c r="H500" s="42"/>
      <c r="I500" s="229"/>
      <c r="J500" s="42"/>
      <c r="K500" s="42"/>
      <c r="L500" s="46"/>
      <c r="M500" s="230"/>
      <c r="N500" s="231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155</v>
      </c>
      <c r="AU500" s="19" t="s">
        <v>85</v>
      </c>
    </row>
    <row r="501" s="13" customFormat="1">
      <c r="A501" s="13"/>
      <c r="B501" s="235"/>
      <c r="C501" s="236"/>
      <c r="D501" s="227" t="s">
        <v>173</v>
      </c>
      <c r="E501" s="237" t="s">
        <v>19</v>
      </c>
      <c r="F501" s="238" t="s">
        <v>216</v>
      </c>
      <c r="G501" s="236"/>
      <c r="H501" s="239">
        <v>8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173</v>
      </c>
      <c r="AU501" s="245" t="s">
        <v>85</v>
      </c>
      <c r="AV501" s="13" t="s">
        <v>85</v>
      </c>
      <c r="AW501" s="13" t="s">
        <v>37</v>
      </c>
      <c r="AX501" s="13" t="s">
        <v>75</v>
      </c>
      <c r="AY501" s="245" t="s">
        <v>144</v>
      </c>
    </row>
    <row r="502" s="14" customFormat="1">
      <c r="A502" s="14"/>
      <c r="B502" s="246"/>
      <c r="C502" s="247"/>
      <c r="D502" s="227" t="s">
        <v>173</v>
      </c>
      <c r="E502" s="248" t="s">
        <v>19</v>
      </c>
      <c r="F502" s="249" t="s">
        <v>175</v>
      </c>
      <c r="G502" s="247"/>
      <c r="H502" s="250">
        <v>8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6" t="s">
        <v>173</v>
      </c>
      <c r="AU502" s="256" t="s">
        <v>85</v>
      </c>
      <c r="AV502" s="14" t="s">
        <v>176</v>
      </c>
      <c r="AW502" s="14" t="s">
        <v>37</v>
      </c>
      <c r="AX502" s="14" t="s">
        <v>83</v>
      </c>
      <c r="AY502" s="256" t="s">
        <v>144</v>
      </c>
    </row>
    <row r="503" s="2" customFormat="1" ht="14.4" customHeight="1">
      <c r="A503" s="40"/>
      <c r="B503" s="41"/>
      <c r="C503" s="214" t="s">
        <v>669</v>
      </c>
      <c r="D503" s="214" t="s">
        <v>147</v>
      </c>
      <c r="E503" s="215" t="s">
        <v>670</v>
      </c>
      <c r="F503" s="216" t="s">
        <v>671</v>
      </c>
      <c r="G503" s="217" t="s">
        <v>187</v>
      </c>
      <c r="H503" s="218">
        <v>1.5</v>
      </c>
      <c r="I503" s="219"/>
      <c r="J503" s="220">
        <f>ROUND(I503*H503,2)</f>
        <v>0</v>
      </c>
      <c r="K503" s="216" t="s">
        <v>19</v>
      </c>
      <c r="L503" s="46"/>
      <c r="M503" s="221" t="s">
        <v>19</v>
      </c>
      <c r="N503" s="222" t="s">
        <v>46</v>
      </c>
      <c r="O503" s="86"/>
      <c r="P503" s="223">
        <f>O503*H503</f>
        <v>0</v>
      </c>
      <c r="Q503" s="223">
        <v>0.01368</v>
      </c>
      <c r="R503" s="223">
        <f>Q503*H503</f>
        <v>0.02052</v>
      </c>
      <c r="S503" s="223">
        <v>0</v>
      </c>
      <c r="T503" s="224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5" t="s">
        <v>176</v>
      </c>
      <c r="AT503" s="225" t="s">
        <v>147</v>
      </c>
      <c r="AU503" s="225" t="s">
        <v>85</v>
      </c>
      <c r="AY503" s="19" t="s">
        <v>144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9" t="s">
        <v>83</v>
      </c>
      <c r="BK503" s="226">
        <f>ROUND(I503*H503,2)</f>
        <v>0</v>
      </c>
      <c r="BL503" s="19" t="s">
        <v>176</v>
      </c>
      <c r="BM503" s="225" t="s">
        <v>672</v>
      </c>
    </row>
    <row r="504" s="2" customFormat="1">
      <c r="A504" s="40"/>
      <c r="B504" s="41"/>
      <c r="C504" s="42"/>
      <c r="D504" s="227" t="s">
        <v>154</v>
      </c>
      <c r="E504" s="42"/>
      <c r="F504" s="228" t="s">
        <v>673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154</v>
      </c>
      <c r="AU504" s="19" t="s">
        <v>85</v>
      </c>
    </row>
    <row r="505" s="2" customFormat="1">
      <c r="A505" s="40"/>
      <c r="B505" s="41"/>
      <c r="C505" s="42"/>
      <c r="D505" s="227" t="s">
        <v>162</v>
      </c>
      <c r="E505" s="42"/>
      <c r="F505" s="234" t="s">
        <v>674</v>
      </c>
      <c r="G505" s="42"/>
      <c r="H505" s="42"/>
      <c r="I505" s="229"/>
      <c r="J505" s="42"/>
      <c r="K505" s="42"/>
      <c r="L505" s="46"/>
      <c r="M505" s="230"/>
      <c r="N505" s="231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162</v>
      </c>
      <c r="AU505" s="19" t="s">
        <v>85</v>
      </c>
    </row>
    <row r="506" s="13" customFormat="1">
      <c r="A506" s="13"/>
      <c r="B506" s="235"/>
      <c r="C506" s="236"/>
      <c r="D506" s="227" t="s">
        <v>173</v>
      </c>
      <c r="E506" s="237" t="s">
        <v>19</v>
      </c>
      <c r="F506" s="238" t="s">
        <v>675</v>
      </c>
      <c r="G506" s="236"/>
      <c r="H506" s="239">
        <v>1.5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173</v>
      </c>
      <c r="AU506" s="245" t="s">
        <v>85</v>
      </c>
      <c r="AV506" s="13" t="s">
        <v>85</v>
      </c>
      <c r="AW506" s="13" t="s">
        <v>37</v>
      </c>
      <c r="AX506" s="13" t="s">
        <v>75</v>
      </c>
      <c r="AY506" s="245" t="s">
        <v>144</v>
      </c>
    </row>
    <row r="507" s="14" customFormat="1">
      <c r="A507" s="14"/>
      <c r="B507" s="246"/>
      <c r="C507" s="247"/>
      <c r="D507" s="227" t="s">
        <v>173</v>
      </c>
      <c r="E507" s="248" t="s">
        <v>19</v>
      </c>
      <c r="F507" s="249" t="s">
        <v>175</v>
      </c>
      <c r="G507" s="247"/>
      <c r="H507" s="250">
        <v>1.5</v>
      </c>
      <c r="I507" s="251"/>
      <c r="J507" s="247"/>
      <c r="K507" s="247"/>
      <c r="L507" s="252"/>
      <c r="M507" s="253"/>
      <c r="N507" s="254"/>
      <c r="O507" s="254"/>
      <c r="P507" s="254"/>
      <c r="Q507" s="254"/>
      <c r="R507" s="254"/>
      <c r="S507" s="254"/>
      <c r="T507" s="25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6" t="s">
        <v>173</v>
      </c>
      <c r="AU507" s="256" t="s">
        <v>85</v>
      </c>
      <c r="AV507" s="14" t="s">
        <v>176</v>
      </c>
      <c r="AW507" s="14" t="s">
        <v>37</v>
      </c>
      <c r="AX507" s="14" t="s">
        <v>83</v>
      </c>
      <c r="AY507" s="256" t="s">
        <v>144</v>
      </c>
    </row>
    <row r="508" s="2" customFormat="1" ht="14.4" customHeight="1">
      <c r="A508" s="40"/>
      <c r="B508" s="41"/>
      <c r="C508" s="214" t="s">
        <v>676</v>
      </c>
      <c r="D508" s="214" t="s">
        <v>147</v>
      </c>
      <c r="E508" s="215" t="s">
        <v>677</v>
      </c>
      <c r="F508" s="216" t="s">
        <v>678</v>
      </c>
      <c r="G508" s="217" t="s">
        <v>328</v>
      </c>
      <c r="H508" s="218">
        <v>9</v>
      </c>
      <c r="I508" s="219"/>
      <c r="J508" s="220">
        <f>ROUND(I508*H508,2)</f>
        <v>0</v>
      </c>
      <c r="K508" s="216" t="s">
        <v>151</v>
      </c>
      <c r="L508" s="46"/>
      <c r="M508" s="221" t="s">
        <v>19</v>
      </c>
      <c r="N508" s="222" t="s">
        <v>46</v>
      </c>
      <c r="O508" s="86"/>
      <c r="P508" s="223">
        <f>O508*H508</f>
        <v>0</v>
      </c>
      <c r="Q508" s="223">
        <v>1.0000000000000001E-05</v>
      </c>
      <c r="R508" s="223">
        <f>Q508*H508</f>
        <v>9.0000000000000006E-05</v>
      </c>
      <c r="S508" s="223">
        <v>0</v>
      </c>
      <c r="T508" s="224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176</v>
      </c>
      <c r="AT508" s="225" t="s">
        <v>147</v>
      </c>
      <c r="AU508" s="225" t="s">
        <v>85</v>
      </c>
      <c r="AY508" s="19" t="s">
        <v>144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83</v>
      </c>
      <c r="BK508" s="226">
        <f>ROUND(I508*H508,2)</f>
        <v>0</v>
      </c>
      <c r="BL508" s="19" t="s">
        <v>176</v>
      </c>
      <c r="BM508" s="225" t="s">
        <v>679</v>
      </c>
    </row>
    <row r="509" s="2" customFormat="1">
      <c r="A509" s="40"/>
      <c r="B509" s="41"/>
      <c r="C509" s="42"/>
      <c r="D509" s="227" t="s">
        <v>154</v>
      </c>
      <c r="E509" s="42"/>
      <c r="F509" s="228" t="s">
        <v>680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154</v>
      </c>
      <c r="AU509" s="19" t="s">
        <v>85</v>
      </c>
    </row>
    <row r="510" s="2" customFormat="1">
      <c r="A510" s="40"/>
      <c r="B510" s="41"/>
      <c r="C510" s="42"/>
      <c r="D510" s="232" t="s">
        <v>155</v>
      </c>
      <c r="E510" s="42"/>
      <c r="F510" s="233" t="s">
        <v>681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155</v>
      </c>
      <c r="AU510" s="19" t="s">
        <v>85</v>
      </c>
    </row>
    <row r="511" s="13" customFormat="1">
      <c r="A511" s="13"/>
      <c r="B511" s="235"/>
      <c r="C511" s="236"/>
      <c r="D511" s="227" t="s">
        <v>173</v>
      </c>
      <c r="E511" s="237" t="s">
        <v>19</v>
      </c>
      <c r="F511" s="238" t="s">
        <v>682</v>
      </c>
      <c r="G511" s="236"/>
      <c r="H511" s="239">
        <v>9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5" t="s">
        <v>173</v>
      </c>
      <c r="AU511" s="245" t="s">
        <v>85</v>
      </c>
      <c r="AV511" s="13" t="s">
        <v>85</v>
      </c>
      <c r="AW511" s="13" t="s">
        <v>37</v>
      </c>
      <c r="AX511" s="13" t="s">
        <v>83</v>
      </c>
      <c r="AY511" s="245" t="s">
        <v>144</v>
      </c>
    </row>
    <row r="512" s="2" customFormat="1" ht="14.4" customHeight="1">
      <c r="A512" s="40"/>
      <c r="B512" s="41"/>
      <c r="C512" s="214" t="s">
        <v>683</v>
      </c>
      <c r="D512" s="214" t="s">
        <v>147</v>
      </c>
      <c r="E512" s="215" t="s">
        <v>684</v>
      </c>
      <c r="F512" s="216" t="s">
        <v>685</v>
      </c>
      <c r="G512" s="217" t="s">
        <v>187</v>
      </c>
      <c r="H512" s="218">
        <v>60</v>
      </c>
      <c r="I512" s="219"/>
      <c r="J512" s="220">
        <f>ROUND(I512*H512,2)</f>
        <v>0</v>
      </c>
      <c r="K512" s="216" t="s">
        <v>151</v>
      </c>
      <c r="L512" s="46"/>
      <c r="M512" s="221" t="s">
        <v>19</v>
      </c>
      <c r="N512" s="222" t="s">
        <v>46</v>
      </c>
      <c r="O512" s="86"/>
      <c r="P512" s="223">
        <f>O512*H512</f>
        <v>0</v>
      </c>
      <c r="Q512" s="223">
        <v>0.0019499999999999999</v>
      </c>
      <c r="R512" s="223">
        <f>Q512*H512</f>
        <v>0.11699999999999999</v>
      </c>
      <c r="S512" s="223">
        <v>0</v>
      </c>
      <c r="T512" s="224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5" t="s">
        <v>176</v>
      </c>
      <c r="AT512" s="225" t="s">
        <v>147</v>
      </c>
      <c r="AU512" s="225" t="s">
        <v>85</v>
      </c>
      <c r="AY512" s="19" t="s">
        <v>144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9" t="s">
        <v>83</v>
      </c>
      <c r="BK512" s="226">
        <f>ROUND(I512*H512,2)</f>
        <v>0</v>
      </c>
      <c r="BL512" s="19" t="s">
        <v>176</v>
      </c>
      <c r="BM512" s="225" t="s">
        <v>686</v>
      </c>
    </row>
    <row r="513" s="2" customFormat="1">
      <c r="A513" s="40"/>
      <c r="B513" s="41"/>
      <c r="C513" s="42"/>
      <c r="D513" s="227" t="s">
        <v>154</v>
      </c>
      <c r="E513" s="42"/>
      <c r="F513" s="228" t="s">
        <v>687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154</v>
      </c>
      <c r="AU513" s="19" t="s">
        <v>85</v>
      </c>
    </row>
    <row r="514" s="2" customFormat="1">
      <c r="A514" s="40"/>
      <c r="B514" s="41"/>
      <c r="C514" s="42"/>
      <c r="D514" s="232" t="s">
        <v>155</v>
      </c>
      <c r="E514" s="42"/>
      <c r="F514" s="233" t="s">
        <v>688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155</v>
      </c>
      <c r="AU514" s="19" t="s">
        <v>85</v>
      </c>
    </row>
    <row r="515" s="13" customFormat="1">
      <c r="A515" s="13"/>
      <c r="B515" s="235"/>
      <c r="C515" s="236"/>
      <c r="D515" s="227" t="s">
        <v>173</v>
      </c>
      <c r="E515" s="237" t="s">
        <v>19</v>
      </c>
      <c r="F515" s="238" t="s">
        <v>689</v>
      </c>
      <c r="G515" s="236"/>
      <c r="H515" s="239">
        <v>60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173</v>
      </c>
      <c r="AU515" s="245" t="s">
        <v>85</v>
      </c>
      <c r="AV515" s="13" t="s">
        <v>85</v>
      </c>
      <c r="AW515" s="13" t="s">
        <v>37</v>
      </c>
      <c r="AX515" s="13" t="s">
        <v>75</v>
      </c>
      <c r="AY515" s="245" t="s">
        <v>144</v>
      </c>
    </row>
    <row r="516" s="14" customFormat="1">
      <c r="A516" s="14"/>
      <c r="B516" s="246"/>
      <c r="C516" s="247"/>
      <c r="D516" s="227" t="s">
        <v>173</v>
      </c>
      <c r="E516" s="248" t="s">
        <v>19</v>
      </c>
      <c r="F516" s="249" t="s">
        <v>175</v>
      </c>
      <c r="G516" s="247"/>
      <c r="H516" s="250">
        <v>60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6" t="s">
        <v>173</v>
      </c>
      <c r="AU516" s="256" t="s">
        <v>85</v>
      </c>
      <c r="AV516" s="14" t="s">
        <v>176</v>
      </c>
      <c r="AW516" s="14" t="s">
        <v>37</v>
      </c>
      <c r="AX516" s="14" t="s">
        <v>83</v>
      </c>
      <c r="AY516" s="256" t="s">
        <v>144</v>
      </c>
    </row>
    <row r="517" s="2" customFormat="1" ht="14.4" customHeight="1">
      <c r="A517" s="40"/>
      <c r="B517" s="41"/>
      <c r="C517" s="214" t="s">
        <v>690</v>
      </c>
      <c r="D517" s="214" t="s">
        <v>147</v>
      </c>
      <c r="E517" s="215" t="s">
        <v>691</v>
      </c>
      <c r="F517" s="216" t="s">
        <v>692</v>
      </c>
      <c r="G517" s="217" t="s">
        <v>187</v>
      </c>
      <c r="H517" s="218">
        <v>37.561999999999998</v>
      </c>
      <c r="I517" s="219"/>
      <c r="J517" s="220">
        <f>ROUND(I517*H517,2)</f>
        <v>0</v>
      </c>
      <c r="K517" s="216" t="s">
        <v>151</v>
      </c>
      <c r="L517" s="46"/>
      <c r="M517" s="221" t="s">
        <v>19</v>
      </c>
      <c r="N517" s="222" t="s">
        <v>46</v>
      </c>
      <c r="O517" s="86"/>
      <c r="P517" s="223">
        <f>O517*H517</f>
        <v>0</v>
      </c>
      <c r="Q517" s="223">
        <v>0.00363</v>
      </c>
      <c r="R517" s="223">
        <f>Q517*H517</f>
        <v>0.13635006</v>
      </c>
      <c r="S517" s="223">
        <v>0</v>
      </c>
      <c r="T517" s="224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5" t="s">
        <v>176</v>
      </c>
      <c r="AT517" s="225" t="s">
        <v>147</v>
      </c>
      <c r="AU517" s="225" t="s">
        <v>85</v>
      </c>
      <c r="AY517" s="19" t="s">
        <v>144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9" t="s">
        <v>83</v>
      </c>
      <c r="BK517" s="226">
        <f>ROUND(I517*H517,2)</f>
        <v>0</v>
      </c>
      <c r="BL517" s="19" t="s">
        <v>176</v>
      </c>
      <c r="BM517" s="225" t="s">
        <v>693</v>
      </c>
    </row>
    <row r="518" s="2" customFormat="1">
      <c r="A518" s="40"/>
      <c r="B518" s="41"/>
      <c r="C518" s="42"/>
      <c r="D518" s="227" t="s">
        <v>154</v>
      </c>
      <c r="E518" s="42"/>
      <c r="F518" s="228" t="s">
        <v>694</v>
      </c>
      <c r="G518" s="42"/>
      <c r="H518" s="42"/>
      <c r="I518" s="229"/>
      <c r="J518" s="42"/>
      <c r="K518" s="42"/>
      <c r="L518" s="46"/>
      <c r="M518" s="230"/>
      <c r="N518" s="231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154</v>
      </c>
      <c r="AU518" s="19" t="s">
        <v>85</v>
      </c>
    </row>
    <row r="519" s="2" customFormat="1">
      <c r="A519" s="40"/>
      <c r="B519" s="41"/>
      <c r="C519" s="42"/>
      <c r="D519" s="232" t="s">
        <v>155</v>
      </c>
      <c r="E519" s="42"/>
      <c r="F519" s="233" t="s">
        <v>695</v>
      </c>
      <c r="G519" s="42"/>
      <c r="H519" s="42"/>
      <c r="I519" s="229"/>
      <c r="J519" s="42"/>
      <c r="K519" s="42"/>
      <c r="L519" s="46"/>
      <c r="M519" s="230"/>
      <c r="N519" s="231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155</v>
      </c>
      <c r="AU519" s="19" t="s">
        <v>85</v>
      </c>
    </row>
    <row r="520" s="15" customFormat="1">
      <c r="A520" s="15"/>
      <c r="B520" s="261"/>
      <c r="C520" s="262"/>
      <c r="D520" s="227" t="s">
        <v>173</v>
      </c>
      <c r="E520" s="263" t="s">
        <v>19</v>
      </c>
      <c r="F520" s="264" t="s">
        <v>600</v>
      </c>
      <c r="G520" s="262"/>
      <c r="H520" s="263" t="s">
        <v>19</v>
      </c>
      <c r="I520" s="265"/>
      <c r="J520" s="262"/>
      <c r="K520" s="262"/>
      <c r="L520" s="266"/>
      <c r="M520" s="267"/>
      <c r="N520" s="268"/>
      <c r="O520" s="268"/>
      <c r="P520" s="268"/>
      <c r="Q520" s="268"/>
      <c r="R520" s="268"/>
      <c r="S520" s="268"/>
      <c r="T520" s="269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0" t="s">
        <v>173</v>
      </c>
      <c r="AU520" s="270" t="s">
        <v>85</v>
      </c>
      <c r="AV520" s="15" t="s">
        <v>83</v>
      </c>
      <c r="AW520" s="15" t="s">
        <v>37</v>
      </c>
      <c r="AX520" s="15" t="s">
        <v>75</v>
      </c>
      <c r="AY520" s="270" t="s">
        <v>144</v>
      </c>
    </row>
    <row r="521" s="13" customFormat="1">
      <c r="A521" s="13"/>
      <c r="B521" s="235"/>
      <c r="C521" s="236"/>
      <c r="D521" s="227" t="s">
        <v>173</v>
      </c>
      <c r="E521" s="237" t="s">
        <v>19</v>
      </c>
      <c r="F521" s="238" t="s">
        <v>601</v>
      </c>
      <c r="G521" s="236"/>
      <c r="H521" s="239">
        <v>28.841000000000001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5" t="s">
        <v>173</v>
      </c>
      <c r="AU521" s="245" t="s">
        <v>85</v>
      </c>
      <c r="AV521" s="13" t="s">
        <v>85</v>
      </c>
      <c r="AW521" s="13" t="s">
        <v>37</v>
      </c>
      <c r="AX521" s="13" t="s">
        <v>75</v>
      </c>
      <c r="AY521" s="245" t="s">
        <v>144</v>
      </c>
    </row>
    <row r="522" s="15" customFormat="1">
      <c r="A522" s="15"/>
      <c r="B522" s="261"/>
      <c r="C522" s="262"/>
      <c r="D522" s="227" t="s">
        <v>173</v>
      </c>
      <c r="E522" s="263" t="s">
        <v>19</v>
      </c>
      <c r="F522" s="264" t="s">
        <v>602</v>
      </c>
      <c r="G522" s="262"/>
      <c r="H522" s="263" t="s">
        <v>19</v>
      </c>
      <c r="I522" s="265"/>
      <c r="J522" s="262"/>
      <c r="K522" s="262"/>
      <c r="L522" s="266"/>
      <c r="M522" s="267"/>
      <c r="N522" s="268"/>
      <c r="O522" s="268"/>
      <c r="P522" s="268"/>
      <c r="Q522" s="268"/>
      <c r="R522" s="268"/>
      <c r="S522" s="268"/>
      <c r="T522" s="269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70" t="s">
        <v>173</v>
      </c>
      <c r="AU522" s="270" t="s">
        <v>85</v>
      </c>
      <c r="AV522" s="15" t="s">
        <v>83</v>
      </c>
      <c r="AW522" s="15" t="s">
        <v>37</v>
      </c>
      <c r="AX522" s="15" t="s">
        <v>75</v>
      </c>
      <c r="AY522" s="270" t="s">
        <v>144</v>
      </c>
    </row>
    <row r="523" s="13" customFormat="1">
      <c r="A523" s="13"/>
      <c r="B523" s="235"/>
      <c r="C523" s="236"/>
      <c r="D523" s="227" t="s">
        <v>173</v>
      </c>
      <c r="E523" s="237" t="s">
        <v>19</v>
      </c>
      <c r="F523" s="238" t="s">
        <v>603</v>
      </c>
      <c r="G523" s="236"/>
      <c r="H523" s="239">
        <v>8.7210000000000001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5" t="s">
        <v>173</v>
      </c>
      <c r="AU523" s="245" t="s">
        <v>85</v>
      </c>
      <c r="AV523" s="13" t="s">
        <v>85</v>
      </c>
      <c r="AW523" s="13" t="s">
        <v>37</v>
      </c>
      <c r="AX523" s="13" t="s">
        <v>75</v>
      </c>
      <c r="AY523" s="245" t="s">
        <v>144</v>
      </c>
    </row>
    <row r="524" s="14" customFormat="1">
      <c r="A524" s="14"/>
      <c r="B524" s="246"/>
      <c r="C524" s="247"/>
      <c r="D524" s="227" t="s">
        <v>173</v>
      </c>
      <c r="E524" s="248" t="s">
        <v>19</v>
      </c>
      <c r="F524" s="249" t="s">
        <v>175</v>
      </c>
      <c r="G524" s="247"/>
      <c r="H524" s="250">
        <v>37.561999999999998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6" t="s">
        <v>173</v>
      </c>
      <c r="AU524" s="256" t="s">
        <v>85</v>
      </c>
      <c r="AV524" s="14" t="s">
        <v>176</v>
      </c>
      <c r="AW524" s="14" t="s">
        <v>37</v>
      </c>
      <c r="AX524" s="14" t="s">
        <v>83</v>
      </c>
      <c r="AY524" s="256" t="s">
        <v>144</v>
      </c>
    </row>
    <row r="525" s="2" customFormat="1" ht="14.4" customHeight="1">
      <c r="A525" s="40"/>
      <c r="B525" s="41"/>
      <c r="C525" s="214" t="s">
        <v>696</v>
      </c>
      <c r="D525" s="214" t="s">
        <v>147</v>
      </c>
      <c r="E525" s="215" t="s">
        <v>697</v>
      </c>
      <c r="F525" s="216" t="s">
        <v>698</v>
      </c>
      <c r="G525" s="217" t="s">
        <v>187</v>
      </c>
      <c r="H525" s="218">
        <v>120</v>
      </c>
      <c r="I525" s="219"/>
      <c r="J525" s="220">
        <f>ROUND(I525*H525,2)</f>
        <v>0</v>
      </c>
      <c r="K525" s="216" t="s">
        <v>151</v>
      </c>
      <c r="L525" s="46"/>
      <c r="M525" s="221" t="s">
        <v>19</v>
      </c>
      <c r="N525" s="222" t="s">
        <v>46</v>
      </c>
      <c r="O525" s="86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5" t="s">
        <v>176</v>
      </c>
      <c r="AT525" s="225" t="s">
        <v>147</v>
      </c>
      <c r="AU525" s="225" t="s">
        <v>85</v>
      </c>
      <c r="AY525" s="19" t="s">
        <v>144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9" t="s">
        <v>83</v>
      </c>
      <c r="BK525" s="226">
        <f>ROUND(I525*H525,2)</f>
        <v>0</v>
      </c>
      <c r="BL525" s="19" t="s">
        <v>176</v>
      </c>
      <c r="BM525" s="225" t="s">
        <v>699</v>
      </c>
    </row>
    <row r="526" s="2" customFormat="1">
      <c r="A526" s="40"/>
      <c r="B526" s="41"/>
      <c r="C526" s="42"/>
      <c r="D526" s="227" t="s">
        <v>154</v>
      </c>
      <c r="E526" s="42"/>
      <c r="F526" s="228" t="s">
        <v>700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154</v>
      </c>
      <c r="AU526" s="19" t="s">
        <v>85</v>
      </c>
    </row>
    <row r="527" s="2" customFormat="1">
      <c r="A527" s="40"/>
      <c r="B527" s="41"/>
      <c r="C527" s="42"/>
      <c r="D527" s="232" t="s">
        <v>155</v>
      </c>
      <c r="E527" s="42"/>
      <c r="F527" s="233" t="s">
        <v>701</v>
      </c>
      <c r="G527" s="42"/>
      <c r="H527" s="42"/>
      <c r="I527" s="229"/>
      <c r="J527" s="42"/>
      <c r="K527" s="42"/>
      <c r="L527" s="46"/>
      <c r="M527" s="230"/>
      <c r="N527" s="231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155</v>
      </c>
      <c r="AU527" s="19" t="s">
        <v>85</v>
      </c>
    </row>
    <row r="528" s="2" customFormat="1" ht="14.4" customHeight="1">
      <c r="A528" s="40"/>
      <c r="B528" s="41"/>
      <c r="C528" s="214" t="s">
        <v>702</v>
      </c>
      <c r="D528" s="214" t="s">
        <v>147</v>
      </c>
      <c r="E528" s="215" t="s">
        <v>703</v>
      </c>
      <c r="F528" s="216" t="s">
        <v>704</v>
      </c>
      <c r="G528" s="217" t="s">
        <v>187</v>
      </c>
      <c r="H528" s="218">
        <v>60</v>
      </c>
      <c r="I528" s="219"/>
      <c r="J528" s="220">
        <f>ROUND(I528*H528,2)</f>
        <v>0</v>
      </c>
      <c r="K528" s="216" t="s">
        <v>151</v>
      </c>
      <c r="L528" s="46"/>
      <c r="M528" s="221" t="s">
        <v>19</v>
      </c>
      <c r="N528" s="222" t="s">
        <v>46</v>
      </c>
      <c r="O528" s="86"/>
      <c r="P528" s="223">
        <f>O528*H528</f>
        <v>0</v>
      </c>
      <c r="Q528" s="223">
        <v>0</v>
      </c>
      <c r="R528" s="223">
        <f>Q528*H528</f>
        <v>0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176</v>
      </c>
      <c r="AT528" s="225" t="s">
        <v>147</v>
      </c>
      <c r="AU528" s="225" t="s">
        <v>85</v>
      </c>
      <c r="AY528" s="19" t="s">
        <v>144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83</v>
      </c>
      <c r="BK528" s="226">
        <f>ROUND(I528*H528,2)</f>
        <v>0</v>
      </c>
      <c r="BL528" s="19" t="s">
        <v>176</v>
      </c>
      <c r="BM528" s="225" t="s">
        <v>705</v>
      </c>
    </row>
    <row r="529" s="2" customFormat="1">
      <c r="A529" s="40"/>
      <c r="B529" s="41"/>
      <c r="C529" s="42"/>
      <c r="D529" s="227" t="s">
        <v>154</v>
      </c>
      <c r="E529" s="42"/>
      <c r="F529" s="228" t="s">
        <v>706</v>
      </c>
      <c r="G529" s="42"/>
      <c r="H529" s="42"/>
      <c r="I529" s="229"/>
      <c r="J529" s="42"/>
      <c r="K529" s="42"/>
      <c r="L529" s="46"/>
      <c r="M529" s="230"/>
      <c r="N529" s="231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154</v>
      </c>
      <c r="AU529" s="19" t="s">
        <v>85</v>
      </c>
    </row>
    <row r="530" s="2" customFormat="1">
      <c r="A530" s="40"/>
      <c r="B530" s="41"/>
      <c r="C530" s="42"/>
      <c r="D530" s="232" t="s">
        <v>155</v>
      </c>
      <c r="E530" s="42"/>
      <c r="F530" s="233" t="s">
        <v>707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155</v>
      </c>
      <c r="AU530" s="19" t="s">
        <v>85</v>
      </c>
    </row>
    <row r="531" s="13" customFormat="1">
      <c r="A531" s="13"/>
      <c r="B531" s="235"/>
      <c r="C531" s="236"/>
      <c r="D531" s="227" t="s">
        <v>173</v>
      </c>
      <c r="E531" s="237" t="s">
        <v>19</v>
      </c>
      <c r="F531" s="238" t="s">
        <v>689</v>
      </c>
      <c r="G531" s="236"/>
      <c r="H531" s="239">
        <v>60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5" t="s">
        <v>173</v>
      </c>
      <c r="AU531" s="245" t="s">
        <v>85</v>
      </c>
      <c r="AV531" s="13" t="s">
        <v>85</v>
      </c>
      <c r="AW531" s="13" t="s">
        <v>37</v>
      </c>
      <c r="AX531" s="13" t="s">
        <v>75</v>
      </c>
      <c r="AY531" s="245" t="s">
        <v>144</v>
      </c>
    </row>
    <row r="532" s="14" customFormat="1">
      <c r="A532" s="14"/>
      <c r="B532" s="246"/>
      <c r="C532" s="247"/>
      <c r="D532" s="227" t="s">
        <v>173</v>
      </c>
      <c r="E532" s="248" t="s">
        <v>19</v>
      </c>
      <c r="F532" s="249" t="s">
        <v>175</v>
      </c>
      <c r="G532" s="247"/>
      <c r="H532" s="250">
        <v>60</v>
      </c>
      <c r="I532" s="251"/>
      <c r="J532" s="247"/>
      <c r="K532" s="247"/>
      <c r="L532" s="252"/>
      <c r="M532" s="253"/>
      <c r="N532" s="254"/>
      <c r="O532" s="254"/>
      <c r="P532" s="254"/>
      <c r="Q532" s="254"/>
      <c r="R532" s="254"/>
      <c r="S532" s="254"/>
      <c r="T532" s="25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6" t="s">
        <v>173</v>
      </c>
      <c r="AU532" s="256" t="s">
        <v>85</v>
      </c>
      <c r="AV532" s="14" t="s">
        <v>176</v>
      </c>
      <c r="AW532" s="14" t="s">
        <v>37</v>
      </c>
      <c r="AX532" s="14" t="s">
        <v>83</v>
      </c>
      <c r="AY532" s="256" t="s">
        <v>144</v>
      </c>
    </row>
    <row r="533" s="12" customFormat="1" ht="22.8" customHeight="1">
      <c r="A533" s="12"/>
      <c r="B533" s="198"/>
      <c r="C533" s="199"/>
      <c r="D533" s="200" t="s">
        <v>74</v>
      </c>
      <c r="E533" s="212" t="s">
        <v>216</v>
      </c>
      <c r="F533" s="212" t="s">
        <v>708</v>
      </c>
      <c r="G533" s="199"/>
      <c r="H533" s="199"/>
      <c r="I533" s="202"/>
      <c r="J533" s="213">
        <f>BK533</f>
        <v>0</v>
      </c>
      <c r="K533" s="199"/>
      <c r="L533" s="204"/>
      <c r="M533" s="205"/>
      <c r="N533" s="206"/>
      <c r="O533" s="206"/>
      <c r="P533" s="207">
        <f>SUM(P534:P561)</f>
        <v>0</v>
      </c>
      <c r="Q533" s="206"/>
      <c r="R533" s="207">
        <f>SUM(R534:R561)</f>
        <v>0.00083000000000000012</v>
      </c>
      <c r="S533" s="206"/>
      <c r="T533" s="208">
        <f>SUM(T534:T561)</f>
        <v>3.27176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09" t="s">
        <v>83</v>
      </c>
      <c r="AT533" s="210" t="s">
        <v>74</v>
      </c>
      <c r="AU533" s="210" t="s">
        <v>83</v>
      </c>
      <c r="AY533" s="209" t="s">
        <v>144</v>
      </c>
      <c r="BK533" s="211">
        <f>SUM(BK534:BK561)</f>
        <v>0</v>
      </c>
    </row>
    <row r="534" s="2" customFormat="1" ht="14.4" customHeight="1">
      <c r="A534" s="40"/>
      <c r="B534" s="41"/>
      <c r="C534" s="214" t="s">
        <v>709</v>
      </c>
      <c r="D534" s="214" t="s">
        <v>147</v>
      </c>
      <c r="E534" s="215" t="s">
        <v>710</v>
      </c>
      <c r="F534" s="216" t="s">
        <v>711</v>
      </c>
      <c r="G534" s="217" t="s">
        <v>374</v>
      </c>
      <c r="H534" s="218">
        <v>1.296</v>
      </c>
      <c r="I534" s="219"/>
      <c r="J534" s="220">
        <f>ROUND(I534*H534,2)</f>
        <v>0</v>
      </c>
      <c r="K534" s="216" t="s">
        <v>151</v>
      </c>
      <c r="L534" s="46"/>
      <c r="M534" s="221" t="s">
        <v>19</v>
      </c>
      <c r="N534" s="222" t="s">
        <v>46</v>
      </c>
      <c r="O534" s="86"/>
      <c r="P534" s="223">
        <f>O534*H534</f>
        <v>0</v>
      </c>
      <c r="Q534" s="223">
        <v>0</v>
      </c>
      <c r="R534" s="223">
        <f>Q534*H534</f>
        <v>0</v>
      </c>
      <c r="S534" s="223">
        <v>1.5600000000000001</v>
      </c>
      <c r="T534" s="224">
        <f>S534*H534</f>
        <v>2.02176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5" t="s">
        <v>176</v>
      </c>
      <c r="AT534" s="225" t="s">
        <v>147</v>
      </c>
      <c r="AU534" s="225" t="s">
        <v>85</v>
      </c>
      <c r="AY534" s="19" t="s">
        <v>144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9" t="s">
        <v>83</v>
      </c>
      <c r="BK534" s="226">
        <f>ROUND(I534*H534,2)</f>
        <v>0</v>
      </c>
      <c r="BL534" s="19" t="s">
        <v>176</v>
      </c>
      <c r="BM534" s="225" t="s">
        <v>712</v>
      </c>
    </row>
    <row r="535" s="2" customFormat="1">
      <c r="A535" s="40"/>
      <c r="B535" s="41"/>
      <c r="C535" s="42"/>
      <c r="D535" s="227" t="s">
        <v>154</v>
      </c>
      <c r="E535" s="42"/>
      <c r="F535" s="228" t="s">
        <v>713</v>
      </c>
      <c r="G535" s="42"/>
      <c r="H535" s="42"/>
      <c r="I535" s="229"/>
      <c r="J535" s="42"/>
      <c r="K535" s="42"/>
      <c r="L535" s="46"/>
      <c r="M535" s="230"/>
      <c r="N535" s="231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154</v>
      </c>
      <c r="AU535" s="19" t="s">
        <v>85</v>
      </c>
    </row>
    <row r="536" s="2" customFormat="1">
      <c r="A536" s="40"/>
      <c r="B536" s="41"/>
      <c r="C536" s="42"/>
      <c r="D536" s="232" t="s">
        <v>155</v>
      </c>
      <c r="E536" s="42"/>
      <c r="F536" s="233" t="s">
        <v>714</v>
      </c>
      <c r="G536" s="42"/>
      <c r="H536" s="42"/>
      <c r="I536" s="229"/>
      <c r="J536" s="42"/>
      <c r="K536" s="42"/>
      <c r="L536" s="46"/>
      <c r="M536" s="230"/>
      <c r="N536" s="231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155</v>
      </c>
      <c r="AU536" s="19" t="s">
        <v>85</v>
      </c>
    </row>
    <row r="537" s="15" customFormat="1">
      <c r="A537" s="15"/>
      <c r="B537" s="261"/>
      <c r="C537" s="262"/>
      <c r="D537" s="227" t="s">
        <v>173</v>
      </c>
      <c r="E537" s="263" t="s">
        <v>19</v>
      </c>
      <c r="F537" s="264" t="s">
        <v>715</v>
      </c>
      <c r="G537" s="262"/>
      <c r="H537" s="263" t="s">
        <v>19</v>
      </c>
      <c r="I537" s="265"/>
      <c r="J537" s="262"/>
      <c r="K537" s="262"/>
      <c r="L537" s="266"/>
      <c r="M537" s="267"/>
      <c r="N537" s="268"/>
      <c r="O537" s="268"/>
      <c r="P537" s="268"/>
      <c r="Q537" s="268"/>
      <c r="R537" s="268"/>
      <c r="S537" s="268"/>
      <c r="T537" s="269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70" t="s">
        <v>173</v>
      </c>
      <c r="AU537" s="270" t="s">
        <v>85</v>
      </c>
      <c r="AV537" s="15" t="s">
        <v>83</v>
      </c>
      <c r="AW537" s="15" t="s">
        <v>37</v>
      </c>
      <c r="AX537" s="15" t="s">
        <v>75</v>
      </c>
      <c r="AY537" s="270" t="s">
        <v>144</v>
      </c>
    </row>
    <row r="538" s="13" customFormat="1">
      <c r="A538" s="13"/>
      <c r="B538" s="235"/>
      <c r="C538" s="236"/>
      <c r="D538" s="227" t="s">
        <v>173</v>
      </c>
      <c r="E538" s="237" t="s">
        <v>19</v>
      </c>
      <c r="F538" s="238" t="s">
        <v>716</v>
      </c>
      <c r="G538" s="236"/>
      <c r="H538" s="239">
        <v>1.296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173</v>
      </c>
      <c r="AU538" s="245" t="s">
        <v>85</v>
      </c>
      <c r="AV538" s="13" t="s">
        <v>85</v>
      </c>
      <c r="AW538" s="13" t="s">
        <v>37</v>
      </c>
      <c r="AX538" s="13" t="s">
        <v>75</v>
      </c>
      <c r="AY538" s="245" t="s">
        <v>144</v>
      </c>
    </row>
    <row r="539" s="14" customFormat="1">
      <c r="A539" s="14"/>
      <c r="B539" s="246"/>
      <c r="C539" s="247"/>
      <c r="D539" s="227" t="s">
        <v>173</v>
      </c>
      <c r="E539" s="248" t="s">
        <v>19</v>
      </c>
      <c r="F539" s="249" t="s">
        <v>175</v>
      </c>
      <c r="G539" s="247"/>
      <c r="H539" s="250">
        <v>1.296</v>
      </c>
      <c r="I539" s="251"/>
      <c r="J539" s="247"/>
      <c r="K539" s="247"/>
      <c r="L539" s="252"/>
      <c r="M539" s="253"/>
      <c r="N539" s="254"/>
      <c r="O539" s="254"/>
      <c r="P539" s="254"/>
      <c r="Q539" s="254"/>
      <c r="R539" s="254"/>
      <c r="S539" s="254"/>
      <c r="T539" s="255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6" t="s">
        <v>173</v>
      </c>
      <c r="AU539" s="256" t="s">
        <v>85</v>
      </c>
      <c r="AV539" s="14" t="s">
        <v>176</v>
      </c>
      <c r="AW539" s="14" t="s">
        <v>37</v>
      </c>
      <c r="AX539" s="14" t="s">
        <v>83</v>
      </c>
      <c r="AY539" s="256" t="s">
        <v>144</v>
      </c>
    </row>
    <row r="540" s="2" customFormat="1" ht="14.4" customHeight="1">
      <c r="A540" s="40"/>
      <c r="B540" s="41"/>
      <c r="C540" s="214" t="s">
        <v>717</v>
      </c>
      <c r="D540" s="214" t="s">
        <v>147</v>
      </c>
      <c r="E540" s="215" t="s">
        <v>718</v>
      </c>
      <c r="F540" s="216" t="s">
        <v>719</v>
      </c>
      <c r="G540" s="217" t="s">
        <v>150</v>
      </c>
      <c r="H540" s="218">
        <v>13</v>
      </c>
      <c r="I540" s="219"/>
      <c r="J540" s="220">
        <f>ROUND(I540*H540,2)</f>
        <v>0</v>
      </c>
      <c r="K540" s="216" t="s">
        <v>151</v>
      </c>
      <c r="L540" s="46"/>
      <c r="M540" s="221" t="s">
        <v>19</v>
      </c>
      <c r="N540" s="222" t="s">
        <v>46</v>
      </c>
      <c r="O540" s="86"/>
      <c r="P540" s="223">
        <f>O540*H540</f>
        <v>0</v>
      </c>
      <c r="Q540" s="223">
        <v>0</v>
      </c>
      <c r="R540" s="223">
        <f>Q540*H540</f>
        <v>0</v>
      </c>
      <c r="S540" s="223">
        <v>0.050000000000000003</v>
      </c>
      <c r="T540" s="224">
        <f>S540*H540</f>
        <v>0.65000000000000002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5" t="s">
        <v>176</v>
      </c>
      <c r="AT540" s="225" t="s">
        <v>147</v>
      </c>
      <c r="AU540" s="225" t="s">
        <v>85</v>
      </c>
      <c r="AY540" s="19" t="s">
        <v>144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9" t="s">
        <v>83</v>
      </c>
      <c r="BK540" s="226">
        <f>ROUND(I540*H540,2)</f>
        <v>0</v>
      </c>
      <c r="BL540" s="19" t="s">
        <v>176</v>
      </c>
      <c r="BM540" s="225" t="s">
        <v>720</v>
      </c>
    </row>
    <row r="541" s="2" customFormat="1">
      <c r="A541" s="40"/>
      <c r="B541" s="41"/>
      <c r="C541" s="42"/>
      <c r="D541" s="227" t="s">
        <v>154</v>
      </c>
      <c r="E541" s="42"/>
      <c r="F541" s="228" t="s">
        <v>721</v>
      </c>
      <c r="G541" s="42"/>
      <c r="H541" s="42"/>
      <c r="I541" s="229"/>
      <c r="J541" s="42"/>
      <c r="K541" s="42"/>
      <c r="L541" s="46"/>
      <c r="M541" s="230"/>
      <c r="N541" s="231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154</v>
      </c>
      <c r="AU541" s="19" t="s">
        <v>85</v>
      </c>
    </row>
    <row r="542" s="2" customFormat="1">
      <c r="A542" s="40"/>
      <c r="B542" s="41"/>
      <c r="C542" s="42"/>
      <c r="D542" s="232" t="s">
        <v>155</v>
      </c>
      <c r="E542" s="42"/>
      <c r="F542" s="233" t="s">
        <v>722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155</v>
      </c>
      <c r="AU542" s="19" t="s">
        <v>85</v>
      </c>
    </row>
    <row r="543" s="13" customFormat="1">
      <c r="A543" s="13"/>
      <c r="B543" s="235"/>
      <c r="C543" s="236"/>
      <c r="D543" s="227" t="s">
        <v>173</v>
      </c>
      <c r="E543" s="237" t="s">
        <v>19</v>
      </c>
      <c r="F543" s="238" t="s">
        <v>723</v>
      </c>
      <c r="G543" s="236"/>
      <c r="H543" s="239">
        <v>2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173</v>
      </c>
      <c r="AU543" s="245" t="s">
        <v>85</v>
      </c>
      <c r="AV543" s="13" t="s">
        <v>85</v>
      </c>
      <c r="AW543" s="13" t="s">
        <v>37</v>
      </c>
      <c r="AX543" s="13" t="s">
        <v>75</v>
      </c>
      <c r="AY543" s="245" t="s">
        <v>144</v>
      </c>
    </row>
    <row r="544" s="13" customFormat="1">
      <c r="A544" s="13"/>
      <c r="B544" s="235"/>
      <c r="C544" s="236"/>
      <c r="D544" s="227" t="s">
        <v>173</v>
      </c>
      <c r="E544" s="237" t="s">
        <v>19</v>
      </c>
      <c r="F544" s="238" t="s">
        <v>724</v>
      </c>
      <c r="G544" s="236"/>
      <c r="H544" s="239">
        <v>3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5" t="s">
        <v>173</v>
      </c>
      <c r="AU544" s="245" t="s">
        <v>85</v>
      </c>
      <c r="AV544" s="13" t="s">
        <v>85</v>
      </c>
      <c r="AW544" s="13" t="s">
        <v>37</v>
      </c>
      <c r="AX544" s="13" t="s">
        <v>75</v>
      </c>
      <c r="AY544" s="245" t="s">
        <v>144</v>
      </c>
    </row>
    <row r="545" s="13" customFormat="1">
      <c r="A545" s="13"/>
      <c r="B545" s="235"/>
      <c r="C545" s="236"/>
      <c r="D545" s="227" t="s">
        <v>173</v>
      </c>
      <c r="E545" s="237" t="s">
        <v>19</v>
      </c>
      <c r="F545" s="238" t="s">
        <v>725</v>
      </c>
      <c r="G545" s="236"/>
      <c r="H545" s="239">
        <v>5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5" t="s">
        <v>173</v>
      </c>
      <c r="AU545" s="245" t="s">
        <v>85</v>
      </c>
      <c r="AV545" s="13" t="s">
        <v>85</v>
      </c>
      <c r="AW545" s="13" t="s">
        <v>37</v>
      </c>
      <c r="AX545" s="13" t="s">
        <v>75</v>
      </c>
      <c r="AY545" s="245" t="s">
        <v>144</v>
      </c>
    </row>
    <row r="546" s="13" customFormat="1">
      <c r="A546" s="13"/>
      <c r="B546" s="235"/>
      <c r="C546" s="236"/>
      <c r="D546" s="227" t="s">
        <v>173</v>
      </c>
      <c r="E546" s="237" t="s">
        <v>19</v>
      </c>
      <c r="F546" s="238" t="s">
        <v>726</v>
      </c>
      <c r="G546" s="236"/>
      <c r="H546" s="239">
        <v>3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5" t="s">
        <v>173</v>
      </c>
      <c r="AU546" s="245" t="s">
        <v>85</v>
      </c>
      <c r="AV546" s="13" t="s">
        <v>85</v>
      </c>
      <c r="AW546" s="13" t="s">
        <v>37</v>
      </c>
      <c r="AX546" s="13" t="s">
        <v>75</v>
      </c>
      <c r="AY546" s="245" t="s">
        <v>144</v>
      </c>
    </row>
    <row r="547" s="14" customFormat="1">
      <c r="A547" s="14"/>
      <c r="B547" s="246"/>
      <c r="C547" s="247"/>
      <c r="D547" s="227" t="s">
        <v>173</v>
      </c>
      <c r="E547" s="248" t="s">
        <v>19</v>
      </c>
      <c r="F547" s="249" t="s">
        <v>175</v>
      </c>
      <c r="G547" s="247"/>
      <c r="H547" s="250">
        <v>13</v>
      </c>
      <c r="I547" s="251"/>
      <c r="J547" s="247"/>
      <c r="K547" s="247"/>
      <c r="L547" s="252"/>
      <c r="M547" s="253"/>
      <c r="N547" s="254"/>
      <c r="O547" s="254"/>
      <c r="P547" s="254"/>
      <c r="Q547" s="254"/>
      <c r="R547" s="254"/>
      <c r="S547" s="254"/>
      <c r="T547" s="25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6" t="s">
        <v>173</v>
      </c>
      <c r="AU547" s="256" t="s">
        <v>85</v>
      </c>
      <c r="AV547" s="14" t="s">
        <v>176</v>
      </c>
      <c r="AW547" s="14" t="s">
        <v>37</v>
      </c>
      <c r="AX547" s="14" t="s">
        <v>83</v>
      </c>
      <c r="AY547" s="256" t="s">
        <v>144</v>
      </c>
    </row>
    <row r="548" s="2" customFormat="1" ht="14.4" customHeight="1">
      <c r="A548" s="40"/>
      <c r="B548" s="41"/>
      <c r="C548" s="214" t="s">
        <v>727</v>
      </c>
      <c r="D548" s="214" t="s">
        <v>147</v>
      </c>
      <c r="E548" s="215" t="s">
        <v>728</v>
      </c>
      <c r="F548" s="216" t="s">
        <v>729</v>
      </c>
      <c r="G548" s="217" t="s">
        <v>150</v>
      </c>
      <c r="H548" s="218">
        <v>4</v>
      </c>
      <c r="I548" s="219"/>
      <c r="J548" s="220">
        <f>ROUND(I548*H548,2)</f>
        <v>0</v>
      </c>
      <c r="K548" s="216" t="s">
        <v>19</v>
      </c>
      <c r="L548" s="46"/>
      <c r="M548" s="221" t="s">
        <v>19</v>
      </c>
      <c r="N548" s="222" t="s">
        <v>46</v>
      </c>
      <c r="O548" s="86"/>
      <c r="P548" s="223">
        <f>O548*H548</f>
        <v>0</v>
      </c>
      <c r="Q548" s="223">
        <v>0</v>
      </c>
      <c r="R548" s="223">
        <f>Q548*H548</f>
        <v>0</v>
      </c>
      <c r="S548" s="223">
        <v>0.050000000000000003</v>
      </c>
      <c r="T548" s="224">
        <f>S548*H548</f>
        <v>0.20000000000000001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5" t="s">
        <v>176</v>
      </c>
      <c r="AT548" s="225" t="s">
        <v>147</v>
      </c>
      <c r="AU548" s="225" t="s">
        <v>85</v>
      </c>
      <c r="AY548" s="19" t="s">
        <v>144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9" t="s">
        <v>83</v>
      </c>
      <c r="BK548" s="226">
        <f>ROUND(I548*H548,2)</f>
        <v>0</v>
      </c>
      <c r="BL548" s="19" t="s">
        <v>176</v>
      </c>
      <c r="BM548" s="225" t="s">
        <v>730</v>
      </c>
    </row>
    <row r="549" s="2" customFormat="1">
      <c r="A549" s="40"/>
      <c r="B549" s="41"/>
      <c r="C549" s="42"/>
      <c r="D549" s="227" t="s">
        <v>154</v>
      </c>
      <c r="E549" s="42"/>
      <c r="F549" s="228" t="s">
        <v>729</v>
      </c>
      <c r="G549" s="42"/>
      <c r="H549" s="42"/>
      <c r="I549" s="229"/>
      <c r="J549" s="42"/>
      <c r="K549" s="42"/>
      <c r="L549" s="46"/>
      <c r="M549" s="230"/>
      <c r="N549" s="231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154</v>
      </c>
      <c r="AU549" s="19" t="s">
        <v>85</v>
      </c>
    </row>
    <row r="550" s="13" customFormat="1">
      <c r="A550" s="13"/>
      <c r="B550" s="235"/>
      <c r="C550" s="236"/>
      <c r="D550" s="227" t="s">
        <v>173</v>
      </c>
      <c r="E550" s="237" t="s">
        <v>19</v>
      </c>
      <c r="F550" s="238" t="s">
        <v>176</v>
      </c>
      <c r="G550" s="236"/>
      <c r="H550" s="239">
        <v>4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173</v>
      </c>
      <c r="AU550" s="245" t="s">
        <v>85</v>
      </c>
      <c r="AV550" s="13" t="s">
        <v>85</v>
      </c>
      <c r="AW550" s="13" t="s">
        <v>37</v>
      </c>
      <c r="AX550" s="13" t="s">
        <v>75</v>
      </c>
      <c r="AY550" s="245" t="s">
        <v>144</v>
      </c>
    </row>
    <row r="551" s="14" customFormat="1">
      <c r="A551" s="14"/>
      <c r="B551" s="246"/>
      <c r="C551" s="247"/>
      <c r="D551" s="227" t="s">
        <v>173</v>
      </c>
      <c r="E551" s="248" t="s">
        <v>19</v>
      </c>
      <c r="F551" s="249" t="s">
        <v>175</v>
      </c>
      <c r="G551" s="247"/>
      <c r="H551" s="250">
        <v>4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6" t="s">
        <v>173</v>
      </c>
      <c r="AU551" s="256" t="s">
        <v>85</v>
      </c>
      <c r="AV551" s="14" t="s">
        <v>176</v>
      </c>
      <c r="AW551" s="14" t="s">
        <v>37</v>
      </c>
      <c r="AX551" s="14" t="s">
        <v>83</v>
      </c>
      <c r="AY551" s="256" t="s">
        <v>144</v>
      </c>
    </row>
    <row r="552" s="2" customFormat="1" ht="14.4" customHeight="1">
      <c r="A552" s="40"/>
      <c r="B552" s="41"/>
      <c r="C552" s="214" t="s">
        <v>689</v>
      </c>
      <c r="D552" s="214" t="s">
        <v>147</v>
      </c>
      <c r="E552" s="215" t="s">
        <v>731</v>
      </c>
      <c r="F552" s="216" t="s">
        <v>732</v>
      </c>
      <c r="G552" s="217" t="s">
        <v>150</v>
      </c>
      <c r="H552" s="218">
        <v>4</v>
      </c>
      <c r="I552" s="219"/>
      <c r="J552" s="220">
        <f>ROUND(I552*H552,2)</f>
        <v>0</v>
      </c>
      <c r="K552" s="216" t="s">
        <v>19</v>
      </c>
      <c r="L552" s="46"/>
      <c r="M552" s="221" t="s">
        <v>19</v>
      </c>
      <c r="N552" s="222" t="s">
        <v>46</v>
      </c>
      <c r="O552" s="86"/>
      <c r="P552" s="223">
        <f>O552*H552</f>
        <v>0</v>
      </c>
      <c r="Q552" s="223">
        <v>0</v>
      </c>
      <c r="R552" s="223">
        <f>Q552*H552</f>
        <v>0</v>
      </c>
      <c r="S552" s="223">
        <v>0.10000000000000001</v>
      </c>
      <c r="T552" s="224">
        <f>S552*H552</f>
        <v>0.40000000000000002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5" t="s">
        <v>176</v>
      </c>
      <c r="AT552" s="225" t="s">
        <v>147</v>
      </c>
      <c r="AU552" s="225" t="s">
        <v>85</v>
      </c>
      <c r="AY552" s="19" t="s">
        <v>144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9" t="s">
        <v>83</v>
      </c>
      <c r="BK552" s="226">
        <f>ROUND(I552*H552,2)</f>
        <v>0</v>
      </c>
      <c r="BL552" s="19" t="s">
        <v>176</v>
      </c>
      <c r="BM552" s="225" t="s">
        <v>733</v>
      </c>
    </row>
    <row r="553" s="2" customFormat="1">
      <c r="A553" s="40"/>
      <c r="B553" s="41"/>
      <c r="C553" s="42"/>
      <c r="D553" s="227" t="s">
        <v>154</v>
      </c>
      <c r="E553" s="42"/>
      <c r="F553" s="228" t="s">
        <v>732</v>
      </c>
      <c r="G553" s="42"/>
      <c r="H553" s="42"/>
      <c r="I553" s="229"/>
      <c r="J553" s="42"/>
      <c r="K553" s="42"/>
      <c r="L553" s="46"/>
      <c r="M553" s="230"/>
      <c r="N553" s="231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154</v>
      </c>
      <c r="AU553" s="19" t="s">
        <v>85</v>
      </c>
    </row>
    <row r="554" s="2" customFormat="1">
      <c r="A554" s="40"/>
      <c r="B554" s="41"/>
      <c r="C554" s="42"/>
      <c r="D554" s="227" t="s">
        <v>162</v>
      </c>
      <c r="E554" s="42"/>
      <c r="F554" s="234" t="s">
        <v>734</v>
      </c>
      <c r="G554" s="42"/>
      <c r="H554" s="42"/>
      <c r="I554" s="229"/>
      <c r="J554" s="42"/>
      <c r="K554" s="42"/>
      <c r="L554" s="46"/>
      <c r="M554" s="230"/>
      <c r="N554" s="231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162</v>
      </c>
      <c r="AU554" s="19" t="s">
        <v>85</v>
      </c>
    </row>
    <row r="555" s="13" customFormat="1">
      <c r="A555" s="13"/>
      <c r="B555" s="235"/>
      <c r="C555" s="236"/>
      <c r="D555" s="227" t="s">
        <v>173</v>
      </c>
      <c r="E555" s="237" t="s">
        <v>19</v>
      </c>
      <c r="F555" s="238" t="s">
        <v>176</v>
      </c>
      <c r="G555" s="236"/>
      <c r="H555" s="239">
        <v>4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5" t="s">
        <v>173</v>
      </c>
      <c r="AU555" s="245" t="s">
        <v>85</v>
      </c>
      <c r="AV555" s="13" t="s">
        <v>85</v>
      </c>
      <c r="AW555" s="13" t="s">
        <v>37</v>
      </c>
      <c r="AX555" s="13" t="s">
        <v>75</v>
      </c>
      <c r="AY555" s="245" t="s">
        <v>144</v>
      </c>
    </row>
    <row r="556" s="14" customFormat="1">
      <c r="A556" s="14"/>
      <c r="B556" s="246"/>
      <c r="C556" s="247"/>
      <c r="D556" s="227" t="s">
        <v>173</v>
      </c>
      <c r="E556" s="248" t="s">
        <v>19</v>
      </c>
      <c r="F556" s="249" t="s">
        <v>175</v>
      </c>
      <c r="G556" s="247"/>
      <c r="H556" s="250">
        <v>4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6" t="s">
        <v>173</v>
      </c>
      <c r="AU556" s="256" t="s">
        <v>85</v>
      </c>
      <c r="AV556" s="14" t="s">
        <v>176</v>
      </c>
      <c r="AW556" s="14" t="s">
        <v>37</v>
      </c>
      <c r="AX556" s="14" t="s">
        <v>83</v>
      </c>
      <c r="AY556" s="256" t="s">
        <v>144</v>
      </c>
    </row>
    <row r="557" s="2" customFormat="1" ht="14.4" customHeight="1">
      <c r="A557" s="40"/>
      <c r="B557" s="41"/>
      <c r="C557" s="214" t="s">
        <v>735</v>
      </c>
      <c r="D557" s="214" t="s">
        <v>147</v>
      </c>
      <c r="E557" s="215" t="s">
        <v>736</v>
      </c>
      <c r="F557" s="216" t="s">
        <v>737</v>
      </c>
      <c r="G557" s="217" t="s">
        <v>328</v>
      </c>
      <c r="H557" s="218">
        <v>41.5</v>
      </c>
      <c r="I557" s="219"/>
      <c r="J557" s="220">
        <f>ROUND(I557*H557,2)</f>
        <v>0</v>
      </c>
      <c r="K557" s="216" t="s">
        <v>151</v>
      </c>
      <c r="L557" s="46"/>
      <c r="M557" s="221" t="s">
        <v>19</v>
      </c>
      <c r="N557" s="222" t="s">
        <v>46</v>
      </c>
      <c r="O557" s="86"/>
      <c r="P557" s="223">
        <f>O557*H557</f>
        <v>0</v>
      </c>
      <c r="Q557" s="223">
        <v>2.0000000000000002E-05</v>
      </c>
      <c r="R557" s="223">
        <f>Q557*H557</f>
        <v>0.00083000000000000012</v>
      </c>
      <c r="S557" s="223">
        <v>0</v>
      </c>
      <c r="T557" s="224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5" t="s">
        <v>176</v>
      </c>
      <c r="AT557" s="225" t="s">
        <v>147</v>
      </c>
      <c r="AU557" s="225" t="s">
        <v>85</v>
      </c>
      <c r="AY557" s="19" t="s">
        <v>144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9" t="s">
        <v>83</v>
      </c>
      <c r="BK557" s="226">
        <f>ROUND(I557*H557,2)</f>
        <v>0</v>
      </c>
      <c r="BL557" s="19" t="s">
        <v>176</v>
      </c>
      <c r="BM557" s="225" t="s">
        <v>738</v>
      </c>
    </row>
    <row r="558" s="2" customFormat="1">
      <c r="A558" s="40"/>
      <c r="B558" s="41"/>
      <c r="C558" s="42"/>
      <c r="D558" s="227" t="s">
        <v>154</v>
      </c>
      <c r="E558" s="42"/>
      <c r="F558" s="228" t="s">
        <v>739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154</v>
      </c>
      <c r="AU558" s="19" t="s">
        <v>85</v>
      </c>
    </row>
    <row r="559" s="2" customFormat="1">
      <c r="A559" s="40"/>
      <c r="B559" s="41"/>
      <c r="C559" s="42"/>
      <c r="D559" s="232" t="s">
        <v>155</v>
      </c>
      <c r="E559" s="42"/>
      <c r="F559" s="233" t="s">
        <v>740</v>
      </c>
      <c r="G559" s="42"/>
      <c r="H559" s="42"/>
      <c r="I559" s="229"/>
      <c r="J559" s="42"/>
      <c r="K559" s="42"/>
      <c r="L559" s="46"/>
      <c r="M559" s="230"/>
      <c r="N559" s="231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155</v>
      </c>
      <c r="AU559" s="19" t="s">
        <v>85</v>
      </c>
    </row>
    <row r="560" s="13" customFormat="1">
      <c r="A560" s="13"/>
      <c r="B560" s="235"/>
      <c r="C560" s="236"/>
      <c r="D560" s="227" t="s">
        <v>173</v>
      </c>
      <c r="E560" s="237" t="s">
        <v>19</v>
      </c>
      <c r="F560" s="238" t="s">
        <v>456</v>
      </c>
      <c r="G560" s="236"/>
      <c r="H560" s="239">
        <v>41.5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173</v>
      </c>
      <c r="AU560" s="245" t="s">
        <v>85</v>
      </c>
      <c r="AV560" s="13" t="s">
        <v>85</v>
      </c>
      <c r="AW560" s="13" t="s">
        <v>37</v>
      </c>
      <c r="AX560" s="13" t="s">
        <v>75</v>
      </c>
      <c r="AY560" s="245" t="s">
        <v>144</v>
      </c>
    </row>
    <row r="561" s="14" customFormat="1">
      <c r="A561" s="14"/>
      <c r="B561" s="246"/>
      <c r="C561" s="247"/>
      <c r="D561" s="227" t="s">
        <v>173</v>
      </c>
      <c r="E561" s="248" t="s">
        <v>19</v>
      </c>
      <c r="F561" s="249" t="s">
        <v>175</v>
      </c>
      <c r="G561" s="247"/>
      <c r="H561" s="250">
        <v>41.5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6" t="s">
        <v>173</v>
      </c>
      <c r="AU561" s="256" t="s">
        <v>85</v>
      </c>
      <c r="AV561" s="14" t="s">
        <v>176</v>
      </c>
      <c r="AW561" s="14" t="s">
        <v>37</v>
      </c>
      <c r="AX561" s="14" t="s">
        <v>83</v>
      </c>
      <c r="AY561" s="256" t="s">
        <v>144</v>
      </c>
    </row>
    <row r="562" s="12" customFormat="1" ht="22.8" customHeight="1">
      <c r="A562" s="12"/>
      <c r="B562" s="198"/>
      <c r="C562" s="199"/>
      <c r="D562" s="200" t="s">
        <v>74</v>
      </c>
      <c r="E562" s="212" t="s">
        <v>184</v>
      </c>
      <c r="F562" s="212" t="s">
        <v>741</v>
      </c>
      <c r="G562" s="199"/>
      <c r="H562" s="199"/>
      <c r="I562" s="202"/>
      <c r="J562" s="213">
        <f>BK562</f>
        <v>0</v>
      </c>
      <c r="K562" s="199"/>
      <c r="L562" s="204"/>
      <c r="M562" s="205"/>
      <c r="N562" s="206"/>
      <c r="O562" s="206"/>
      <c r="P562" s="207">
        <f>SUM(P563:P743)</f>
        <v>0</v>
      </c>
      <c r="Q562" s="206"/>
      <c r="R562" s="207">
        <f>SUM(R563:R743)</f>
        <v>0.0058212000000000003</v>
      </c>
      <c r="S562" s="206"/>
      <c r="T562" s="208">
        <f>SUM(T563:T743)</f>
        <v>104.80665640000001</v>
      </c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R562" s="209" t="s">
        <v>83</v>
      </c>
      <c r="AT562" s="210" t="s">
        <v>74</v>
      </c>
      <c r="AU562" s="210" t="s">
        <v>83</v>
      </c>
      <c r="AY562" s="209" t="s">
        <v>144</v>
      </c>
      <c r="BK562" s="211">
        <f>SUM(BK563:BK743)</f>
        <v>0</v>
      </c>
    </row>
    <row r="563" s="2" customFormat="1" ht="14.4" customHeight="1">
      <c r="A563" s="40"/>
      <c r="B563" s="41"/>
      <c r="C563" s="214" t="s">
        <v>742</v>
      </c>
      <c r="D563" s="214" t="s">
        <v>147</v>
      </c>
      <c r="E563" s="215" t="s">
        <v>743</v>
      </c>
      <c r="F563" s="216" t="s">
        <v>744</v>
      </c>
      <c r="G563" s="217" t="s">
        <v>374</v>
      </c>
      <c r="H563" s="218">
        <v>13.65</v>
      </c>
      <c r="I563" s="219"/>
      <c r="J563" s="220">
        <f>ROUND(I563*H563,2)</f>
        <v>0</v>
      </c>
      <c r="K563" s="216" t="s">
        <v>151</v>
      </c>
      <c r="L563" s="46"/>
      <c r="M563" s="221" t="s">
        <v>19</v>
      </c>
      <c r="N563" s="222" t="s">
        <v>46</v>
      </c>
      <c r="O563" s="86"/>
      <c r="P563" s="223">
        <f>O563*H563</f>
        <v>0</v>
      </c>
      <c r="Q563" s="223">
        <v>0</v>
      </c>
      <c r="R563" s="223">
        <f>Q563*H563</f>
        <v>0</v>
      </c>
      <c r="S563" s="223">
        <v>1.8</v>
      </c>
      <c r="T563" s="224">
        <f>S563*H563</f>
        <v>24.57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5" t="s">
        <v>176</v>
      </c>
      <c r="AT563" s="225" t="s">
        <v>147</v>
      </c>
      <c r="AU563" s="225" t="s">
        <v>85</v>
      </c>
      <c r="AY563" s="19" t="s">
        <v>144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9" t="s">
        <v>83</v>
      </c>
      <c r="BK563" s="226">
        <f>ROUND(I563*H563,2)</f>
        <v>0</v>
      </c>
      <c r="BL563" s="19" t="s">
        <v>176</v>
      </c>
      <c r="BM563" s="225" t="s">
        <v>745</v>
      </c>
    </row>
    <row r="564" s="2" customFormat="1">
      <c r="A564" s="40"/>
      <c r="B564" s="41"/>
      <c r="C564" s="42"/>
      <c r="D564" s="227" t="s">
        <v>154</v>
      </c>
      <c r="E564" s="42"/>
      <c r="F564" s="228" t="s">
        <v>746</v>
      </c>
      <c r="G564" s="42"/>
      <c r="H564" s="42"/>
      <c r="I564" s="229"/>
      <c r="J564" s="42"/>
      <c r="K564" s="42"/>
      <c r="L564" s="46"/>
      <c r="M564" s="230"/>
      <c r="N564" s="231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154</v>
      </c>
      <c r="AU564" s="19" t="s">
        <v>85</v>
      </c>
    </row>
    <row r="565" s="2" customFormat="1">
      <c r="A565" s="40"/>
      <c r="B565" s="41"/>
      <c r="C565" s="42"/>
      <c r="D565" s="232" t="s">
        <v>155</v>
      </c>
      <c r="E565" s="42"/>
      <c r="F565" s="233" t="s">
        <v>747</v>
      </c>
      <c r="G565" s="42"/>
      <c r="H565" s="42"/>
      <c r="I565" s="229"/>
      <c r="J565" s="42"/>
      <c r="K565" s="42"/>
      <c r="L565" s="46"/>
      <c r="M565" s="230"/>
      <c r="N565" s="231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155</v>
      </c>
      <c r="AU565" s="19" t="s">
        <v>85</v>
      </c>
    </row>
    <row r="566" s="15" customFormat="1">
      <c r="A566" s="15"/>
      <c r="B566" s="261"/>
      <c r="C566" s="262"/>
      <c r="D566" s="227" t="s">
        <v>173</v>
      </c>
      <c r="E566" s="263" t="s">
        <v>19</v>
      </c>
      <c r="F566" s="264" t="s">
        <v>748</v>
      </c>
      <c r="G566" s="262"/>
      <c r="H566" s="263" t="s">
        <v>19</v>
      </c>
      <c r="I566" s="265"/>
      <c r="J566" s="262"/>
      <c r="K566" s="262"/>
      <c r="L566" s="266"/>
      <c r="M566" s="267"/>
      <c r="N566" s="268"/>
      <c r="O566" s="268"/>
      <c r="P566" s="268"/>
      <c r="Q566" s="268"/>
      <c r="R566" s="268"/>
      <c r="S566" s="268"/>
      <c r="T566" s="269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70" t="s">
        <v>173</v>
      </c>
      <c r="AU566" s="270" t="s">
        <v>85</v>
      </c>
      <c r="AV566" s="15" t="s">
        <v>83</v>
      </c>
      <c r="AW566" s="15" t="s">
        <v>37</v>
      </c>
      <c r="AX566" s="15" t="s">
        <v>75</v>
      </c>
      <c r="AY566" s="270" t="s">
        <v>144</v>
      </c>
    </row>
    <row r="567" s="13" customFormat="1">
      <c r="A567" s="13"/>
      <c r="B567" s="235"/>
      <c r="C567" s="236"/>
      <c r="D567" s="227" t="s">
        <v>173</v>
      </c>
      <c r="E567" s="237" t="s">
        <v>19</v>
      </c>
      <c r="F567" s="238" t="s">
        <v>749</v>
      </c>
      <c r="G567" s="236"/>
      <c r="H567" s="239">
        <v>11.925000000000001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173</v>
      </c>
      <c r="AU567" s="245" t="s">
        <v>85</v>
      </c>
      <c r="AV567" s="13" t="s">
        <v>85</v>
      </c>
      <c r="AW567" s="13" t="s">
        <v>37</v>
      </c>
      <c r="AX567" s="13" t="s">
        <v>75</v>
      </c>
      <c r="AY567" s="245" t="s">
        <v>144</v>
      </c>
    </row>
    <row r="568" s="15" customFormat="1">
      <c r="A568" s="15"/>
      <c r="B568" s="261"/>
      <c r="C568" s="262"/>
      <c r="D568" s="227" t="s">
        <v>173</v>
      </c>
      <c r="E568" s="263" t="s">
        <v>19</v>
      </c>
      <c r="F568" s="264" t="s">
        <v>750</v>
      </c>
      <c r="G568" s="262"/>
      <c r="H568" s="263" t="s">
        <v>19</v>
      </c>
      <c r="I568" s="265"/>
      <c r="J568" s="262"/>
      <c r="K568" s="262"/>
      <c r="L568" s="266"/>
      <c r="M568" s="267"/>
      <c r="N568" s="268"/>
      <c r="O568" s="268"/>
      <c r="P568" s="268"/>
      <c r="Q568" s="268"/>
      <c r="R568" s="268"/>
      <c r="S568" s="268"/>
      <c r="T568" s="26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0" t="s">
        <v>173</v>
      </c>
      <c r="AU568" s="270" t="s">
        <v>85</v>
      </c>
      <c r="AV568" s="15" t="s">
        <v>83</v>
      </c>
      <c r="AW568" s="15" t="s">
        <v>37</v>
      </c>
      <c r="AX568" s="15" t="s">
        <v>75</v>
      </c>
      <c r="AY568" s="270" t="s">
        <v>144</v>
      </c>
    </row>
    <row r="569" s="13" customFormat="1">
      <c r="A569" s="13"/>
      <c r="B569" s="235"/>
      <c r="C569" s="236"/>
      <c r="D569" s="227" t="s">
        <v>173</v>
      </c>
      <c r="E569" s="237" t="s">
        <v>19</v>
      </c>
      <c r="F569" s="238" t="s">
        <v>751</v>
      </c>
      <c r="G569" s="236"/>
      <c r="H569" s="239">
        <v>1.7250000000000001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173</v>
      </c>
      <c r="AU569" s="245" t="s">
        <v>85</v>
      </c>
      <c r="AV569" s="13" t="s">
        <v>85</v>
      </c>
      <c r="AW569" s="13" t="s">
        <v>37</v>
      </c>
      <c r="AX569" s="13" t="s">
        <v>75</v>
      </c>
      <c r="AY569" s="245" t="s">
        <v>144</v>
      </c>
    </row>
    <row r="570" s="14" customFormat="1">
      <c r="A570" s="14"/>
      <c r="B570" s="246"/>
      <c r="C570" s="247"/>
      <c r="D570" s="227" t="s">
        <v>173</v>
      </c>
      <c r="E570" s="248" t="s">
        <v>19</v>
      </c>
      <c r="F570" s="249" t="s">
        <v>175</v>
      </c>
      <c r="G570" s="247"/>
      <c r="H570" s="250">
        <v>13.65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6" t="s">
        <v>173</v>
      </c>
      <c r="AU570" s="256" t="s">
        <v>85</v>
      </c>
      <c r="AV570" s="14" t="s">
        <v>176</v>
      </c>
      <c r="AW570" s="14" t="s">
        <v>37</v>
      </c>
      <c r="AX570" s="14" t="s">
        <v>83</v>
      </c>
      <c r="AY570" s="256" t="s">
        <v>144</v>
      </c>
    </row>
    <row r="571" s="2" customFormat="1" ht="14.4" customHeight="1">
      <c r="A571" s="40"/>
      <c r="B571" s="41"/>
      <c r="C571" s="214" t="s">
        <v>752</v>
      </c>
      <c r="D571" s="214" t="s">
        <v>147</v>
      </c>
      <c r="E571" s="215" t="s">
        <v>753</v>
      </c>
      <c r="F571" s="216" t="s">
        <v>754</v>
      </c>
      <c r="G571" s="217" t="s">
        <v>187</v>
      </c>
      <c r="H571" s="218">
        <v>22.512</v>
      </c>
      <c r="I571" s="219"/>
      <c r="J571" s="220">
        <f>ROUND(I571*H571,2)</f>
        <v>0</v>
      </c>
      <c r="K571" s="216" t="s">
        <v>151</v>
      </c>
      <c r="L571" s="46"/>
      <c r="M571" s="221" t="s">
        <v>19</v>
      </c>
      <c r="N571" s="222" t="s">
        <v>46</v>
      </c>
      <c r="O571" s="86"/>
      <c r="P571" s="223">
        <f>O571*H571</f>
        <v>0</v>
      </c>
      <c r="Q571" s="223">
        <v>0</v>
      </c>
      <c r="R571" s="223">
        <f>Q571*H571</f>
        <v>0</v>
      </c>
      <c r="S571" s="223">
        <v>0.13100000000000001</v>
      </c>
      <c r="T571" s="224">
        <f>S571*H571</f>
        <v>2.9490720000000001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5" t="s">
        <v>176</v>
      </c>
      <c r="AT571" s="225" t="s">
        <v>147</v>
      </c>
      <c r="AU571" s="225" t="s">
        <v>85</v>
      </c>
      <c r="AY571" s="19" t="s">
        <v>144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9" t="s">
        <v>83</v>
      </c>
      <c r="BK571" s="226">
        <f>ROUND(I571*H571,2)</f>
        <v>0</v>
      </c>
      <c r="BL571" s="19" t="s">
        <v>176</v>
      </c>
      <c r="BM571" s="225" t="s">
        <v>755</v>
      </c>
    </row>
    <row r="572" s="2" customFormat="1">
      <c r="A572" s="40"/>
      <c r="B572" s="41"/>
      <c r="C572" s="42"/>
      <c r="D572" s="227" t="s">
        <v>154</v>
      </c>
      <c r="E572" s="42"/>
      <c r="F572" s="228" t="s">
        <v>756</v>
      </c>
      <c r="G572" s="42"/>
      <c r="H572" s="42"/>
      <c r="I572" s="229"/>
      <c r="J572" s="42"/>
      <c r="K572" s="42"/>
      <c r="L572" s="46"/>
      <c r="M572" s="230"/>
      <c r="N572" s="231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154</v>
      </c>
      <c r="AU572" s="19" t="s">
        <v>85</v>
      </c>
    </row>
    <row r="573" s="2" customFormat="1">
      <c r="A573" s="40"/>
      <c r="B573" s="41"/>
      <c r="C573" s="42"/>
      <c r="D573" s="232" t="s">
        <v>155</v>
      </c>
      <c r="E573" s="42"/>
      <c r="F573" s="233" t="s">
        <v>757</v>
      </c>
      <c r="G573" s="42"/>
      <c r="H573" s="42"/>
      <c r="I573" s="229"/>
      <c r="J573" s="42"/>
      <c r="K573" s="42"/>
      <c r="L573" s="46"/>
      <c r="M573" s="230"/>
      <c r="N573" s="231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155</v>
      </c>
      <c r="AU573" s="19" t="s">
        <v>85</v>
      </c>
    </row>
    <row r="574" s="15" customFormat="1">
      <c r="A574" s="15"/>
      <c r="B574" s="261"/>
      <c r="C574" s="262"/>
      <c r="D574" s="227" t="s">
        <v>173</v>
      </c>
      <c r="E574" s="263" t="s">
        <v>19</v>
      </c>
      <c r="F574" s="264" t="s">
        <v>758</v>
      </c>
      <c r="G574" s="262"/>
      <c r="H574" s="263" t="s">
        <v>19</v>
      </c>
      <c r="I574" s="265"/>
      <c r="J574" s="262"/>
      <c r="K574" s="262"/>
      <c r="L574" s="266"/>
      <c r="M574" s="267"/>
      <c r="N574" s="268"/>
      <c r="O574" s="268"/>
      <c r="P574" s="268"/>
      <c r="Q574" s="268"/>
      <c r="R574" s="268"/>
      <c r="S574" s="268"/>
      <c r="T574" s="269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70" t="s">
        <v>173</v>
      </c>
      <c r="AU574" s="270" t="s">
        <v>85</v>
      </c>
      <c r="AV574" s="15" t="s">
        <v>83</v>
      </c>
      <c r="AW574" s="15" t="s">
        <v>37</v>
      </c>
      <c r="AX574" s="15" t="s">
        <v>75</v>
      </c>
      <c r="AY574" s="270" t="s">
        <v>144</v>
      </c>
    </row>
    <row r="575" s="13" customFormat="1">
      <c r="A575" s="13"/>
      <c r="B575" s="235"/>
      <c r="C575" s="236"/>
      <c r="D575" s="227" t="s">
        <v>173</v>
      </c>
      <c r="E575" s="237" t="s">
        <v>19</v>
      </c>
      <c r="F575" s="238" t="s">
        <v>759</v>
      </c>
      <c r="G575" s="236"/>
      <c r="H575" s="239">
        <v>5.04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173</v>
      </c>
      <c r="AU575" s="245" t="s">
        <v>85</v>
      </c>
      <c r="AV575" s="13" t="s">
        <v>85</v>
      </c>
      <c r="AW575" s="13" t="s">
        <v>37</v>
      </c>
      <c r="AX575" s="13" t="s">
        <v>75</v>
      </c>
      <c r="AY575" s="245" t="s">
        <v>144</v>
      </c>
    </row>
    <row r="576" s="13" customFormat="1">
      <c r="A576" s="13"/>
      <c r="B576" s="235"/>
      <c r="C576" s="236"/>
      <c r="D576" s="227" t="s">
        <v>173</v>
      </c>
      <c r="E576" s="237" t="s">
        <v>19</v>
      </c>
      <c r="F576" s="238" t="s">
        <v>760</v>
      </c>
      <c r="G576" s="236"/>
      <c r="H576" s="239">
        <v>7.5599999999999996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173</v>
      </c>
      <c r="AU576" s="245" t="s">
        <v>85</v>
      </c>
      <c r="AV576" s="13" t="s">
        <v>85</v>
      </c>
      <c r="AW576" s="13" t="s">
        <v>37</v>
      </c>
      <c r="AX576" s="13" t="s">
        <v>75</v>
      </c>
      <c r="AY576" s="245" t="s">
        <v>144</v>
      </c>
    </row>
    <row r="577" s="13" customFormat="1">
      <c r="A577" s="13"/>
      <c r="B577" s="235"/>
      <c r="C577" s="236"/>
      <c r="D577" s="227" t="s">
        <v>173</v>
      </c>
      <c r="E577" s="237" t="s">
        <v>19</v>
      </c>
      <c r="F577" s="238" t="s">
        <v>761</v>
      </c>
      <c r="G577" s="236"/>
      <c r="H577" s="239">
        <v>9.9120000000000008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173</v>
      </c>
      <c r="AU577" s="245" t="s">
        <v>85</v>
      </c>
      <c r="AV577" s="13" t="s">
        <v>85</v>
      </c>
      <c r="AW577" s="13" t="s">
        <v>37</v>
      </c>
      <c r="AX577" s="13" t="s">
        <v>75</v>
      </c>
      <c r="AY577" s="245" t="s">
        <v>144</v>
      </c>
    </row>
    <row r="578" s="14" customFormat="1">
      <c r="A578" s="14"/>
      <c r="B578" s="246"/>
      <c r="C578" s="247"/>
      <c r="D578" s="227" t="s">
        <v>173</v>
      </c>
      <c r="E578" s="248" t="s">
        <v>19</v>
      </c>
      <c r="F578" s="249" t="s">
        <v>175</v>
      </c>
      <c r="G578" s="247"/>
      <c r="H578" s="250">
        <v>22.512</v>
      </c>
      <c r="I578" s="251"/>
      <c r="J578" s="247"/>
      <c r="K578" s="247"/>
      <c r="L578" s="252"/>
      <c r="M578" s="253"/>
      <c r="N578" s="254"/>
      <c r="O578" s="254"/>
      <c r="P578" s="254"/>
      <c r="Q578" s="254"/>
      <c r="R578" s="254"/>
      <c r="S578" s="254"/>
      <c r="T578" s="25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6" t="s">
        <v>173</v>
      </c>
      <c r="AU578" s="256" t="s">
        <v>85</v>
      </c>
      <c r="AV578" s="14" t="s">
        <v>176</v>
      </c>
      <c r="AW578" s="14" t="s">
        <v>37</v>
      </c>
      <c r="AX578" s="14" t="s">
        <v>83</v>
      </c>
      <c r="AY578" s="256" t="s">
        <v>144</v>
      </c>
    </row>
    <row r="579" s="2" customFormat="1" ht="14.4" customHeight="1">
      <c r="A579" s="40"/>
      <c r="B579" s="41"/>
      <c r="C579" s="214" t="s">
        <v>762</v>
      </c>
      <c r="D579" s="214" t="s">
        <v>147</v>
      </c>
      <c r="E579" s="215" t="s">
        <v>763</v>
      </c>
      <c r="F579" s="216" t="s">
        <v>764</v>
      </c>
      <c r="G579" s="217" t="s">
        <v>374</v>
      </c>
      <c r="H579" s="218">
        <v>0.33200000000000002</v>
      </c>
      <c r="I579" s="219"/>
      <c r="J579" s="220">
        <f>ROUND(I579*H579,2)</f>
        <v>0</v>
      </c>
      <c r="K579" s="216" t="s">
        <v>151</v>
      </c>
      <c r="L579" s="46"/>
      <c r="M579" s="221" t="s">
        <v>19</v>
      </c>
      <c r="N579" s="222" t="s">
        <v>46</v>
      </c>
      <c r="O579" s="86"/>
      <c r="P579" s="223">
        <f>O579*H579</f>
        <v>0</v>
      </c>
      <c r="Q579" s="223">
        <v>0</v>
      </c>
      <c r="R579" s="223">
        <f>Q579*H579</f>
        <v>0</v>
      </c>
      <c r="S579" s="223">
        <v>1.8</v>
      </c>
      <c r="T579" s="224">
        <f>S579*H579</f>
        <v>0.59760000000000002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5" t="s">
        <v>176</v>
      </c>
      <c r="AT579" s="225" t="s">
        <v>147</v>
      </c>
      <c r="AU579" s="225" t="s">
        <v>85</v>
      </c>
      <c r="AY579" s="19" t="s">
        <v>144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9" t="s">
        <v>83</v>
      </c>
      <c r="BK579" s="226">
        <f>ROUND(I579*H579,2)</f>
        <v>0</v>
      </c>
      <c r="BL579" s="19" t="s">
        <v>176</v>
      </c>
      <c r="BM579" s="225" t="s">
        <v>765</v>
      </c>
    </row>
    <row r="580" s="2" customFormat="1">
      <c r="A580" s="40"/>
      <c r="B580" s="41"/>
      <c r="C580" s="42"/>
      <c r="D580" s="227" t="s">
        <v>154</v>
      </c>
      <c r="E580" s="42"/>
      <c r="F580" s="228" t="s">
        <v>766</v>
      </c>
      <c r="G580" s="42"/>
      <c r="H580" s="42"/>
      <c r="I580" s="229"/>
      <c r="J580" s="42"/>
      <c r="K580" s="42"/>
      <c r="L580" s="46"/>
      <c r="M580" s="230"/>
      <c r="N580" s="231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154</v>
      </c>
      <c r="AU580" s="19" t="s">
        <v>85</v>
      </c>
    </row>
    <row r="581" s="2" customFormat="1">
      <c r="A581" s="40"/>
      <c r="B581" s="41"/>
      <c r="C581" s="42"/>
      <c r="D581" s="232" t="s">
        <v>155</v>
      </c>
      <c r="E581" s="42"/>
      <c r="F581" s="233" t="s">
        <v>767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155</v>
      </c>
      <c r="AU581" s="19" t="s">
        <v>85</v>
      </c>
    </row>
    <row r="582" s="15" customFormat="1">
      <c r="A582" s="15"/>
      <c r="B582" s="261"/>
      <c r="C582" s="262"/>
      <c r="D582" s="227" t="s">
        <v>173</v>
      </c>
      <c r="E582" s="263" t="s">
        <v>19</v>
      </c>
      <c r="F582" s="264" t="s">
        <v>768</v>
      </c>
      <c r="G582" s="262"/>
      <c r="H582" s="263" t="s">
        <v>19</v>
      </c>
      <c r="I582" s="265"/>
      <c r="J582" s="262"/>
      <c r="K582" s="262"/>
      <c r="L582" s="266"/>
      <c r="M582" s="267"/>
      <c r="N582" s="268"/>
      <c r="O582" s="268"/>
      <c r="P582" s="268"/>
      <c r="Q582" s="268"/>
      <c r="R582" s="268"/>
      <c r="S582" s="268"/>
      <c r="T582" s="269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0" t="s">
        <v>173</v>
      </c>
      <c r="AU582" s="270" t="s">
        <v>85</v>
      </c>
      <c r="AV582" s="15" t="s">
        <v>83</v>
      </c>
      <c r="AW582" s="15" t="s">
        <v>37</v>
      </c>
      <c r="AX582" s="15" t="s">
        <v>75</v>
      </c>
      <c r="AY582" s="270" t="s">
        <v>144</v>
      </c>
    </row>
    <row r="583" s="13" customFormat="1">
      <c r="A583" s="13"/>
      <c r="B583" s="235"/>
      <c r="C583" s="236"/>
      <c r="D583" s="227" t="s">
        <v>173</v>
      </c>
      <c r="E583" s="237" t="s">
        <v>19</v>
      </c>
      <c r="F583" s="238" t="s">
        <v>769</v>
      </c>
      <c r="G583" s="236"/>
      <c r="H583" s="239">
        <v>0.33200000000000002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5" t="s">
        <v>173</v>
      </c>
      <c r="AU583" s="245" t="s">
        <v>85</v>
      </c>
      <c r="AV583" s="13" t="s">
        <v>85</v>
      </c>
      <c r="AW583" s="13" t="s">
        <v>37</v>
      </c>
      <c r="AX583" s="13" t="s">
        <v>75</v>
      </c>
      <c r="AY583" s="245" t="s">
        <v>144</v>
      </c>
    </row>
    <row r="584" s="14" customFormat="1">
      <c r="A584" s="14"/>
      <c r="B584" s="246"/>
      <c r="C584" s="247"/>
      <c r="D584" s="227" t="s">
        <v>173</v>
      </c>
      <c r="E584" s="248" t="s">
        <v>19</v>
      </c>
      <c r="F584" s="249" t="s">
        <v>175</v>
      </c>
      <c r="G584" s="247"/>
      <c r="H584" s="250">
        <v>0.33200000000000002</v>
      </c>
      <c r="I584" s="251"/>
      <c r="J584" s="247"/>
      <c r="K584" s="247"/>
      <c r="L584" s="252"/>
      <c r="M584" s="253"/>
      <c r="N584" s="254"/>
      <c r="O584" s="254"/>
      <c r="P584" s="254"/>
      <c r="Q584" s="254"/>
      <c r="R584" s="254"/>
      <c r="S584" s="254"/>
      <c r="T584" s="255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6" t="s">
        <v>173</v>
      </c>
      <c r="AU584" s="256" t="s">
        <v>85</v>
      </c>
      <c r="AV584" s="14" t="s">
        <v>176</v>
      </c>
      <c r="AW584" s="14" t="s">
        <v>37</v>
      </c>
      <c r="AX584" s="14" t="s">
        <v>83</v>
      </c>
      <c r="AY584" s="256" t="s">
        <v>144</v>
      </c>
    </row>
    <row r="585" s="2" customFormat="1" ht="19.8" customHeight="1">
      <c r="A585" s="40"/>
      <c r="B585" s="41"/>
      <c r="C585" s="214" t="s">
        <v>770</v>
      </c>
      <c r="D585" s="214" t="s">
        <v>147</v>
      </c>
      <c r="E585" s="215" t="s">
        <v>771</v>
      </c>
      <c r="F585" s="216" t="s">
        <v>772</v>
      </c>
      <c r="G585" s="217" t="s">
        <v>374</v>
      </c>
      <c r="H585" s="218">
        <v>18.481999999999999</v>
      </c>
      <c r="I585" s="219"/>
      <c r="J585" s="220">
        <f>ROUND(I585*H585,2)</f>
        <v>0</v>
      </c>
      <c r="K585" s="216" t="s">
        <v>151</v>
      </c>
      <c r="L585" s="46"/>
      <c r="M585" s="221" t="s">
        <v>19</v>
      </c>
      <c r="N585" s="222" t="s">
        <v>46</v>
      </c>
      <c r="O585" s="86"/>
      <c r="P585" s="223">
        <f>O585*H585</f>
        <v>0</v>
      </c>
      <c r="Q585" s="223">
        <v>0</v>
      </c>
      <c r="R585" s="223">
        <f>Q585*H585</f>
        <v>0</v>
      </c>
      <c r="S585" s="223">
        <v>2.2000000000000002</v>
      </c>
      <c r="T585" s="224">
        <f>S585*H585</f>
        <v>40.660400000000003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5" t="s">
        <v>176</v>
      </c>
      <c r="AT585" s="225" t="s">
        <v>147</v>
      </c>
      <c r="AU585" s="225" t="s">
        <v>85</v>
      </c>
      <c r="AY585" s="19" t="s">
        <v>144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9" t="s">
        <v>83</v>
      </c>
      <c r="BK585" s="226">
        <f>ROUND(I585*H585,2)</f>
        <v>0</v>
      </c>
      <c r="BL585" s="19" t="s">
        <v>176</v>
      </c>
      <c r="BM585" s="225" t="s">
        <v>773</v>
      </c>
    </row>
    <row r="586" s="2" customFormat="1">
      <c r="A586" s="40"/>
      <c r="B586" s="41"/>
      <c r="C586" s="42"/>
      <c r="D586" s="227" t="s">
        <v>154</v>
      </c>
      <c r="E586" s="42"/>
      <c r="F586" s="228" t="s">
        <v>774</v>
      </c>
      <c r="G586" s="42"/>
      <c r="H586" s="42"/>
      <c r="I586" s="229"/>
      <c r="J586" s="42"/>
      <c r="K586" s="42"/>
      <c r="L586" s="46"/>
      <c r="M586" s="230"/>
      <c r="N586" s="231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154</v>
      </c>
      <c r="AU586" s="19" t="s">
        <v>85</v>
      </c>
    </row>
    <row r="587" s="2" customFormat="1">
      <c r="A587" s="40"/>
      <c r="B587" s="41"/>
      <c r="C587" s="42"/>
      <c r="D587" s="232" t="s">
        <v>155</v>
      </c>
      <c r="E587" s="42"/>
      <c r="F587" s="233" t="s">
        <v>775</v>
      </c>
      <c r="G587" s="42"/>
      <c r="H587" s="42"/>
      <c r="I587" s="229"/>
      <c r="J587" s="42"/>
      <c r="K587" s="42"/>
      <c r="L587" s="46"/>
      <c r="M587" s="230"/>
      <c r="N587" s="231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155</v>
      </c>
      <c r="AU587" s="19" t="s">
        <v>85</v>
      </c>
    </row>
    <row r="588" s="2" customFormat="1">
      <c r="A588" s="40"/>
      <c r="B588" s="41"/>
      <c r="C588" s="42"/>
      <c r="D588" s="227" t="s">
        <v>162</v>
      </c>
      <c r="E588" s="42"/>
      <c r="F588" s="234" t="s">
        <v>776</v>
      </c>
      <c r="G588" s="42"/>
      <c r="H588" s="42"/>
      <c r="I588" s="229"/>
      <c r="J588" s="42"/>
      <c r="K588" s="42"/>
      <c r="L588" s="46"/>
      <c r="M588" s="230"/>
      <c r="N588" s="231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162</v>
      </c>
      <c r="AU588" s="19" t="s">
        <v>85</v>
      </c>
    </row>
    <row r="589" s="13" customFormat="1">
      <c r="A589" s="13"/>
      <c r="B589" s="235"/>
      <c r="C589" s="236"/>
      <c r="D589" s="227" t="s">
        <v>173</v>
      </c>
      <c r="E589" s="237" t="s">
        <v>19</v>
      </c>
      <c r="F589" s="238" t="s">
        <v>777</v>
      </c>
      <c r="G589" s="236"/>
      <c r="H589" s="239">
        <v>0.75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5" t="s">
        <v>173</v>
      </c>
      <c r="AU589" s="245" t="s">
        <v>85</v>
      </c>
      <c r="AV589" s="13" t="s">
        <v>85</v>
      </c>
      <c r="AW589" s="13" t="s">
        <v>37</v>
      </c>
      <c r="AX589" s="13" t="s">
        <v>75</v>
      </c>
      <c r="AY589" s="245" t="s">
        <v>144</v>
      </c>
    </row>
    <row r="590" s="13" customFormat="1">
      <c r="A590" s="13"/>
      <c r="B590" s="235"/>
      <c r="C590" s="236"/>
      <c r="D590" s="227" t="s">
        <v>173</v>
      </c>
      <c r="E590" s="237" t="s">
        <v>19</v>
      </c>
      <c r="F590" s="238" t="s">
        <v>778</v>
      </c>
      <c r="G590" s="236"/>
      <c r="H590" s="239">
        <v>11.335000000000001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173</v>
      </c>
      <c r="AU590" s="245" t="s">
        <v>85</v>
      </c>
      <c r="AV590" s="13" t="s">
        <v>85</v>
      </c>
      <c r="AW590" s="13" t="s">
        <v>37</v>
      </c>
      <c r="AX590" s="13" t="s">
        <v>75</v>
      </c>
      <c r="AY590" s="245" t="s">
        <v>144</v>
      </c>
    </row>
    <row r="591" s="13" customFormat="1">
      <c r="A591" s="13"/>
      <c r="B591" s="235"/>
      <c r="C591" s="236"/>
      <c r="D591" s="227" t="s">
        <v>173</v>
      </c>
      <c r="E591" s="237" t="s">
        <v>19</v>
      </c>
      <c r="F591" s="238" t="s">
        <v>779</v>
      </c>
      <c r="G591" s="236"/>
      <c r="H591" s="239">
        <v>4.1529999999999996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173</v>
      </c>
      <c r="AU591" s="245" t="s">
        <v>85</v>
      </c>
      <c r="AV591" s="13" t="s">
        <v>85</v>
      </c>
      <c r="AW591" s="13" t="s">
        <v>37</v>
      </c>
      <c r="AX591" s="13" t="s">
        <v>75</v>
      </c>
      <c r="AY591" s="245" t="s">
        <v>144</v>
      </c>
    </row>
    <row r="592" s="13" customFormat="1">
      <c r="A592" s="13"/>
      <c r="B592" s="235"/>
      <c r="C592" s="236"/>
      <c r="D592" s="227" t="s">
        <v>173</v>
      </c>
      <c r="E592" s="237" t="s">
        <v>19</v>
      </c>
      <c r="F592" s="238" t="s">
        <v>780</v>
      </c>
      <c r="G592" s="236"/>
      <c r="H592" s="239">
        <v>1.8839999999999999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173</v>
      </c>
      <c r="AU592" s="245" t="s">
        <v>85</v>
      </c>
      <c r="AV592" s="13" t="s">
        <v>85</v>
      </c>
      <c r="AW592" s="13" t="s">
        <v>37</v>
      </c>
      <c r="AX592" s="13" t="s">
        <v>75</v>
      </c>
      <c r="AY592" s="245" t="s">
        <v>144</v>
      </c>
    </row>
    <row r="593" s="13" customFormat="1">
      <c r="A593" s="13"/>
      <c r="B593" s="235"/>
      <c r="C593" s="236"/>
      <c r="D593" s="227" t="s">
        <v>173</v>
      </c>
      <c r="E593" s="237" t="s">
        <v>19</v>
      </c>
      <c r="F593" s="238" t="s">
        <v>781</v>
      </c>
      <c r="G593" s="236"/>
      <c r="H593" s="239">
        <v>0.35999999999999999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173</v>
      </c>
      <c r="AU593" s="245" t="s">
        <v>85</v>
      </c>
      <c r="AV593" s="13" t="s">
        <v>85</v>
      </c>
      <c r="AW593" s="13" t="s">
        <v>37</v>
      </c>
      <c r="AX593" s="13" t="s">
        <v>75</v>
      </c>
      <c r="AY593" s="245" t="s">
        <v>144</v>
      </c>
    </row>
    <row r="594" s="14" customFormat="1">
      <c r="A594" s="14"/>
      <c r="B594" s="246"/>
      <c r="C594" s="247"/>
      <c r="D594" s="227" t="s">
        <v>173</v>
      </c>
      <c r="E594" s="248" t="s">
        <v>19</v>
      </c>
      <c r="F594" s="249" t="s">
        <v>175</v>
      </c>
      <c r="G594" s="247"/>
      <c r="H594" s="250">
        <v>18.481999999999999</v>
      </c>
      <c r="I594" s="251"/>
      <c r="J594" s="247"/>
      <c r="K594" s="247"/>
      <c r="L594" s="252"/>
      <c r="M594" s="253"/>
      <c r="N594" s="254"/>
      <c r="O594" s="254"/>
      <c r="P594" s="254"/>
      <c r="Q594" s="254"/>
      <c r="R594" s="254"/>
      <c r="S594" s="254"/>
      <c r="T594" s="25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6" t="s">
        <v>173</v>
      </c>
      <c r="AU594" s="256" t="s">
        <v>85</v>
      </c>
      <c r="AV594" s="14" t="s">
        <v>176</v>
      </c>
      <c r="AW594" s="14" t="s">
        <v>37</v>
      </c>
      <c r="AX594" s="14" t="s">
        <v>83</v>
      </c>
      <c r="AY594" s="256" t="s">
        <v>144</v>
      </c>
    </row>
    <row r="595" s="2" customFormat="1" ht="14.4" customHeight="1">
      <c r="A595" s="40"/>
      <c r="B595" s="41"/>
      <c r="C595" s="214" t="s">
        <v>782</v>
      </c>
      <c r="D595" s="214" t="s">
        <v>147</v>
      </c>
      <c r="E595" s="215" t="s">
        <v>783</v>
      </c>
      <c r="F595" s="216" t="s">
        <v>784</v>
      </c>
      <c r="G595" s="217" t="s">
        <v>187</v>
      </c>
      <c r="H595" s="218">
        <v>9</v>
      </c>
      <c r="I595" s="219"/>
      <c r="J595" s="220">
        <f>ROUND(I595*H595,2)</f>
        <v>0</v>
      </c>
      <c r="K595" s="216" t="s">
        <v>151</v>
      </c>
      <c r="L595" s="46"/>
      <c r="M595" s="221" t="s">
        <v>19</v>
      </c>
      <c r="N595" s="222" t="s">
        <v>46</v>
      </c>
      <c r="O595" s="86"/>
      <c r="P595" s="223">
        <f>O595*H595</f>
        <v>0</v>
      </c>
      <c r="Q595" s="223">
        <v>0</v>
      </c>
      <c r="R595" s="223">
        <f>Q595*H595</f>
        <v>0</v>
      </c>
      <c r="S595" s="223">
        <v>0.075999999999999998</v>
      </c>
      <c r="T595" s="224">
        <f>S595*H595</f>
        <v>0.68399999999999994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5" t="s">
        <v>176</v>
      </c>
      <c r="AT595" s="225" t="s">
        <v>147</v>
      </c>
      <c r="AU595" s="225" t="s">
        <v>85</v>
      </c>
      <c r="AY595" s="19" t="s">
        <v>144</v>
      </c>
      <c r="BE595" s="226">
        <f>IF(N595="základní",J595,0)</f>
        <v>0</v>
      </c>
      <c r="BF595" s="226">
        <f>IF(N595="snížená",J595,0)</f>
        <v>0</v>
      </c>
      <c r="BG595" s="226">
        <f>IF(N595="zákl. přenesená",J595,0)</f>
        <v>0</v>
      </c>
      <c r="BH595" s="226">
        <f>IF(N595="sníž. přenesená",J595,0)</f>
        <v>0</v>
      </c>
      <c r="BI595" s="226">
        <f>IF(N595="nulová",J595,0)</f>
        <v>0</v>
      </c>
      <c r="BJ595" s="19" t="s">
        <v>83</v>
      </c>
      <c r="BK595" s="226">
        <f>ROUND(I595*H595,2)</f>
        <v>0</v>
      </c>
      <c r="BL595" s="19" t="s">
        <v>176</v>
      </c>
      <c r="BM595" s="225" t="s">
        <v>785</v>
      </c>
    </row>
    <row r="596" s="2" customFormat="1">
      <c r="A596" s="40"/>
      <c r="B596" s="41"/>
      <c r="C596" s="42"/>
      <c r="D596" s="227" t="s">
        <v>154</v>
      </c>
      <c r="E596" s="42"/>
      <c r="F596" s="228" t="s">
        <v>786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154</v>
      </c>
      <c r="AU596" s="19" t="s">
        <v>85</v>
      </c>
    </row>
    <row r="597" s="2" customFormat="1">
      <c r="A597" s="40"/>
      <c r="B597" s="41"/>
      <c r="C597" s="42"/>
      <c r="D597" s="232" t="s">
        <v>155</v>
      </c>
      <c r="E597" s="42"/>
      <c r="F597" s="233" t="s">
        <v>787</v>
      </c>
      <c r="G597" s="42"/>
      <c r="H597" s="42"/>
      <c r="I597" s="229"/>
      <c r="J597" s="42"/>
      <c r="K597" s="42"/>
      <c r="L597" s="46"/>
      <c r="M597" s="230"/>
      <c r="N597" s="231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155</v>
      </c>
      <c r="AU597" s="19" t="s">
        <v>85</v>
      </c>
    </row>
    <row r="598" s="2" customFormat="1">
      <c r="A598" s="40"/>
      <c r="B598" s="41"/>
      <c r="C598" s="42"/>
      <c r="D598" s="227" t="s">
        <v>162</v>
      </c>
      <c r="E598" s="42"/>
      <c r="F598" s="234" t="s">
        <v>788</v>
      </c>
      <c r="G598" s="42"/>
      <c r="H598" s="42"/>
      <c r="I598" s="229"/>
      <c r="J598" s="42"/>
      <c r="K598" s="42"/>
      <c r="L598" s="46"/>
      <c r="M598" s="230"/>
      <c r="N598" s="231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162</v>
      </c>
      <c r="AU598" s="19" t="s">
        <v>85</v>
      </c>
    </row>
    <row r="599" s="13" customFormat="1">
      <c r="A599" s="13"/>
      <c r="B599" s="235"/>
      <c r="C599" s="236"/>
      <c r="D599" s="227" t="s">
        <v>173</v>
      </c>
      <c r="E599" s="237" t="s">
        <v>19</v>
      </c>
      <c r="F599" s="238" t="s">
        <v>789</v>
      </c>
      <c r="G599" s="236"/>
      <c r="H599" s="239">
        <v>1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5" t="s">
        <v>173</v>
      </c>
      <c r="AU599" s="245" t="s">
        <v>85</v>
      </c>
      <c r="AV599" s="13" t="s">
        <v>85</v>
      </c>
      <c r="AW599" s="13" t="s">
        <v>37</v>
      </c>
      <c r="AX599" s="13" t="s">
        <v>75</v>
      </c>
      <c r="AY599" s="245" t="s">
        <v>144</v>
      </c>
    </row>
    <row r="600" s="13" customFormat="1">
      <c r="A600" s="13"/>
      <c r="B600" s="235"/>
      <c r="C600" s="236"/>
      <c r="D600" s="227" t="s">
        <v>173</v>
      </c>
      <c r="E600" s="237" t="s">
        <v>19</v>
      </c>
      <c r="F600" s="238" t="s">
        <v>790</v>
      </c>
      <c r="G600" s="236"/>
      <c r="H600" s="239">
        <v>2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173</v>
      </c>
      <c r="AU600" s="245" t="s">
        <v>85</v>
      </c>
      <c r="AV600" s="13" t="s">
        <v>85</v>
      </c>
      <c r="AW600" s="13" t="s">
        <v>37</v>
      </c>
      <c r="AX600" s="13" t="s">
        <v>75</v>
      </c>
      <c r="AY600" s="245" t="s">
        <v>144</v>
      </c>
    </row>
    <row r="601" s="13" customFormat="1">
      <c r="A601" s="13"/>
      <c r="B601" s="235"/>
      <c r="C601" s="236"/>
      <c r="D601" s="227" t="s">
        <v>173</v>
      </c>
      <c r="E601" s="237" t="s">
        <v>19</v>
      </c>
      <c r="F601" s="238" t="s">
        <v>791</v>
      </c>
      <c r="G601" s="236"/>
      <c r="H601" s="239">
        <v>1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5" t="s">
        <v>173</v>
      </c>
      <c r="AU601" s="245" t="s">
        <v>85</v>
      </c>
      <c r="AV601" s="13" t="s">
        <v>85</v>
      </c>
      <c r="AW601" s="13" t="s">
        <v>37</v>
      </c>
      <c r="AX601" s="13" t="s">
        <v>75</v>
      </c>
      <c r="AY601" s="245" t="s">
        <v>144</v>
      </c>
    </row>
    <row r="602" s="13" customFormat="1">
      <c r="A602" s="13"/>
      <c r="B602" s="235"/>
      <c r="C602" s="236"/>
      <c r="D602" s="227" t="s">
        <v>173</v>
      </c>
      <c r="E602" s="237" t="s">
        <v>19</v>
      </c>
      <c r="F602" s="238" t="s">
        <v>792</v>
      </c>
      <c r="G602" s="236"/>
      <c r="H602" s="239">
        <v>1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5" t="s">
        <v>173</v>
      </c>
      <c r="AU602" s="245" t="s">
        <v>85</v>
      </c>
      <c r="AV602" s="13" t="s">
        <v>85</v>
      </c>
      <c r="AW602" s="13" t="s">
        <v>37</v>
      </c>
      <c r="AX602" s="13" t="s">
        <v>75</v>
      </c>
      <c r="AY602" s="245" t="s">
        <v>144</v>
      </c>
    </row>
    <row r="603" s="13" customFormat="1">
      <c r="A603" s="13"/>
      <c r="B603" s="235"/>
      <c r="C603" s="236"/>
      <c r="D603" s="227" t="s">
        <v>173</v>
      </c>
      <c r="E603" s="237" t="s">
        <v>19</v>
      </c>
      <c r="F603" s="238" t="s">
        <v>793</v>
      </c>
      <c r="G603" s="236"/>
      <c r="H603" s="239">
        <v>1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173</v>
      </c>
      <c r="AU603" s="245" t="s">
        <v>85</v>
      </c>
      <c r="AV603" s="13" t="s">
        <v>85</v>
      </c>
      <c r="AW603" s="13" t="s">
        <v>37</v>
      </c>
      <c r="AX603" s="13" t="s">
        <v>75</v>
      </c>
      <c r="AY603" s="245" t="s">
        <v>144</v>
      </c>
    </row>
    <row r="604" s="13" customFormat="1">
      <c r="A604" s="13"/>
      <c r="B604" s="235"/>
      <c r="C604" s="236"/>
      <c r="D604" s="227" t="s">
        <v>173</v>
      </c>
      <c r="E604" s="237" t="s">
        <v>19</v>
      </c>
      <c r="F604" s="238" t="s">
        <v>793</v>
      </c>
      <c r="G604" s="236"/>
      <c r="H604" s="239">
        <v>1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173</v>
      </c>
      <c r="AU604" s="245" t="s">
        <v>85</v>
      </c>
      <c r="AV604" s="13" t="s">
        <v>85</v>
      </c>
      <c r="AW604" s="13" t="s">
        <v>37</v>
      </c>
      <c r="AX604" s="13" t="s">
        <v>75</v>
      </c>
      <c r="AY604" s="245" t="s">
        <v>144</v>
      </c>
    </row>
    <row r="605" s="13" customFormat="1">
      <c r="A605" s="13"/>
      <c r="B605" s="235"/>
      <c r="C605" s="236"/>
      <c r="D605" s="227" t="s">
        <v>173</v>
      </c>
      <c r="E605" s="237" t="s">
        <v>19</v>
      </c>
      <c r="F605" s="238" t="s">
        <v>794</v>
      </c>
      <c r="G605" s="236"/>
      <c r="H605" s="239">
        <v>2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173</v>
      </c>
      <c r="AU605" s="245" t="s">
        <v>85</v>
      </c>
      <c r="AV605" s="13" t="s">
        <v>85</v>
      </c>
      <c r="AW605" s="13" t="s">
        <v>37</v>
      </c>
      <c r="AX605" s="13" t="s">
        <v>75</v>
      </c>
      <c r="AY605" s="245" t="s">
        <v>144</v>
      </c>
    </row>
    <row r="606" s="14" customFormat="1">
      <c r="A606" s="14"/>
      <c r="B606" s="246"/>
      <c r="C606" s="247"/>
      <c r="D606" s="227" t="s">
        <v>173</v>
      </c>
      <c r="E606" s="248" t="s">
        <v>19</v>
      </c>
      <c r="F606" s="249" t="s">
        <v>175</v>
      </c>
      <c r="G606" s="247"/>
      <c r="H606" s="250">
        <v>9</v>
      </c>
      <c r="I606" s="251"/>
      <c r="J606" s="247"/>
      <c r="K606" s="247"/>
      <c r="L606" s="252"/>
      <c r="M606" s="253"/>
      <c r="N606" s="254"/>
      <c r="O606" s="254"/>
      <c r="P606" s="254"/>
      <c r="Q606" s="254"/>
      <c r="R606" s="254"/>
      <c r="S606" s="254"/>
      <c r="T606" s="25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6" t="s">
        <v>173</v>
      </c>
      <c r="AU606" s="256" t="s">
        <v>85</v>
      </c>
      <c r="AV606" s="14" t="s">
        <v>176</v>
      </c>
      <c r="AW606" s="14" t="s">
        <v>37</v>
      </c>
      <c r="AX606" s="14" t="s">
        <v>83</v>
      </c>
      <c r="AY606" s="256" t="s">
        <v>144</v>
      </c>
    </row>
    <row r="607" s="2" customFormat="1" ht="14.4" customHeight="1">
      <c r="A607" s="40"/>
      <c r="B607" s="41"/>
      <c r="C607" s="214" t="s">
        <v>795</v>
      </c>
      <c r="D607" s="214" t="s">
        <v>147</v>
      </c>
      <c r="E607" s="215" t="s">
        <v>796</v>
      </c>
      <c r="F607" s="216" t="s">
        <v>797</v>
      </c>
      <c r="G607" s="217" t="s">
        <v>374</v>
      </c>
      <c r="H607" s="218">
        <v>0.86399999999999999</v>
      </c>
      <c r="I607" s="219"/>
      <c r="J607" s="220">
        <f>ROUND(I607*H607,2)</f>
        <v>0</v>
      </c>
      <c r="K607" s="216" t="s">
        <v>151</v>
      </c>
      <c r="L607" s="46"/>
      <c r="M607" s="221" t="s">
        <v>19</v>
      </c>
      <c r="N607" s="222" t="s">
        <v>46</v>
      </c>
      <c r="O607" s="86"/>
      <c r="P607" s="223">
        <f>O607*H607</f>
        <v>0</v>
      </c>
      <c r="Q607" s="223">
        <v>0</v>
      </c>
      <c r="R607" s="223">
        <f>Q607*H607</f>
        <v>0</v>
      </c>
      <c r="S607" s="223">
        <v>1.8</v>
      </c>
      <c r="T607" s="224">
        <f>S607*H607</f>
        <v>1.5551999999999999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5" t="s">
        <v>176</v>
      </c>
      <c r="AT607" s="225" t="s">
        <v>147</v>
      </c>
      <c r="AU607" s="225" t="s">
        <v>85</v>
      </c>
      <c r="AY607" s="19" t="s">
        <v>144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9" t="s">
        <v>83</v>
      </c>
      <c r="BK607" s="226">
        <f>ROUND(I607*H607,2)</f>
        <v>0</v>
      </c>
      <c r="BL607" s="19" t="s">
        <v>176</v>
      </c>
      <c r="BM607" s="225" t="s">
        <v>798</v>
      </c>
    </row>
    <row r="608" s="2" customFormat="1">
      <c r="A608" s="40"/>
      <c r="B608" s="41"/>
      <c r="C608" s="42"/>
      <c r="D608" s="227" t="s">
        <v>154</v>
      </c>
      <c r="E608" s="42"/>
      <c r="F608" s="228" t="s">
        <v>799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154</v>
      </c>
      <c r="AU608" s="19" t="s">
        <v>85</v>
      </c>
    </row>
    <row r="609" s="2" customFormat="1">
      <c r="A609" s="40"/>
      <c r="B609" s="41"/>
      <c r="C609" s="42"/>
      <c r="D609" s="232" t="s">
        <v>155</v>
      </c>
      <c r="E609" s="42"/>
      <c r="F609" s="233" t="s">
        <v>800</v>
      </c>
      <c r="G609" s="42"/>
      <c r="H609" s="42"/>
      <c r="I609" s="229"/>
      <c r="J609" s="42"/>
      <c r="K609" s="42"/>
      <c r="L609" s="46"/>
      <c r="M609" s="230"/>
      <c r="N609" s="231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155</v>
      </c>
      <c r="AU609" s="19" t="s">
        <v>85</v>
      </c>
    </row>
    <row r="610" s="13" customFormat="1">
      <c r="A610" s="13"/>
      <c r="B610" s="235"/>
      <c r="C610" s="236"/>
      <c r="D610" s="227" t="s">
        <v>173</v>
      </c>
      <c r="E610" s="237" t="s">
        <v>19</v>
      </c>
      <c r="F610" s="238" t="s">
        <v>801</v>
      </c>
      <c r="G610" s="236"/>
      <c r="H610" s="239">
        <v>0.86399999999999999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173</v>
      </c>
      <c r="AU610" s="245" t="s">
        <v>85</v>
      </c>
      <c r="AV610" s="13" t="s">
        <v>85</v>
      </c>
      <c r="AW610" s="13" t="s">
        <v>37</v>
      </c>
      <c r="AX610" s="13" t="s">
        <v>83</v>
      </c>
      <c r="AY610" s="245" t="s">
        <v>144</v>
      </c>
    </row>
    <row r="611" s="2" customFormat="1" ht="14.4" customHeight="1">
      <c r="A611" s="40"/>
      <c r="B611" s="41"/>
      <c r="C611" s="214" t="s">
        <v>802</v>
      </c>
      <c r="D611" s="214" t="s">
        <v>147</v>
      </c>
      <c r="E611" s="215" t="s">
        <v>803</v>
      </c>
      <c r="F611" s="216" t="s">
        <v>804</v>
      </c>
      <c r="G611" s="217" t="s">
        <v>328</v>
      </c>
      <c r="H611" s="218">
        <v>291.06</v>
      </c>
      <c r="I611" s="219"/>
      <c r="J611" s="220">
        <f>ROUND(I611*H611,2)</f>
        <v>0</v>
      </c>
      <c r="K611" s="216" t="s">
        <v>151</v>
      </c>
      <c r="L611" s="46"/>
      <c r="M611" s="221" t="s">
        <v>19</v>
      </c>
      <c r="N611" s="222" t="s">
        <v>46</v>
      </c>
      <c r="O611" s="86"/>
      <c r="P611" s="223">
        <f>O611*H611</f>
        <v>0</v>
      </c>
      <c r="Q611" s="223">
        <v>2.0000000000000002E-05</v>
      </c>
      <c r="R611" s="223">
        <f>Q611*H611</f>
        <v>0.0058212000000000003</v>
      </c>
      <c r="S611" s="223">
        <v>0.001</v>
      </c>
      <c r="T611" s="224">
        <f>S611*H611</f>
        <v>0.29105999999999999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5" t="s">
        <v>176</v>
      </c>
      <c r="AT611" s="225" t="s">
        <v>147</v>
      </c>
      <c r="AU611" s="225" t="s">
        <v>85</v>
      </c>
      <c r="AY611" s="19" t="s">
        <v>144</v>
      </c>
      <c r="BE611" s="226">
        <f>IF(N611="základní",J611,0)</f>
        <v>0</v>
      </c>
      <c r="BF611" s="226">
        <f>IF(N611="snížená",J611,0)</f>
        <v>0</v>
      </c>
      <c r="BG611" s="226">
        <f>IF(N611="zákl. přenesená",J611,0)</f>
        <v>0</v>
      </c>
      <c r="BH611" s="226">
        <f>IF(N611="sníž. přenesená",J611,0)</f>
        <v>0</v>
      </c>
      <c r="BI611" s="226">
        <f>IF(N611="nulová",J611,0)</f>
        <v>0</v>
      </c>
      <c r="BJ611" s="19" t="s">
        <v>83</v>
      </c>
      <c r="BK611" s="226">
        <f>ROUND(I611*H611,2)</f>
        <v>0</v>
      </c>
      <c r="BL611" s="19" t="s">
        <v>176</v>
      </c>
      <c r="BM611" s="225" t="s">
        <v>805</v>
      </c>
    </row>
    <row r="612" s="2" customFormat="1">
      <c r="A612" s="40"/>
      <c r="B612" s="41"/>
      <c r="C612" s="42"/>
      <c r="D612" s="227" t="s">
        <v>154</v>
      </c>
      <c r="E612" s="42"/>
      <c r="F612" s="228" t="s">
        <v>806</v>
      </c>
      <c r="G612" s="42"/>
      <c r="H612" s="42"/>
      <c r="I612" s="229"/>
      <c r="J612" s="42"/>
      <c r="K612" s="42"/>
      <c r="L612" s="46"/>
      <c r="M612" s="230"/>
      <c r="N612" s="231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154</v>
      </c>
      <c r="AU612" s="19" t="s">
        <v>85</v>
      </c>
    </row>
    <row r="613" s="2" customFormat="1">
      <c r="A613" s="40"/>
      <c r="B613" s="41"/>
      <c r="C613" s="42"/>
      <c r="D613" s="232" t="s">
        <v>155</v>
      </c>
      <c r="E613" s="42"/>
      <c r="F613" s="233" t="s">
        <v>807</v>
      </c>
      <c r="G613" s="42"/>
      <c r="H613" s="42"/>
      <c r="I613" s="229"/>
      <c r="J613" s="42"/>
      <c r="K613" s="42"/>
      <c r="L613" s="46"/>
      <c r="M613" s="230"/>
      <c r="N613" s="231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155</v>
      </c>
      <c r="AU613" s="19" t="s">
        <v>85</v>
      </c>
    </row>
    <row r="614" s="2" customFormat="1">
      <c r="A614" s="40"/>
      <c r="B614" s="41"/>
      <c r="C614" s="42"/>
      <c r="D614" s="227" t="s">
        <v>162</v>
      </c>
      <c r="E614" s="42"/>
      <c r="F614" s="234" t="s">
        <v>808</v>
      </c>
      <c r="G614" s="42"/>
      <c r="H614" s="42"/>
      <c r="I614" s="229"/>
      <c r="J614" s="42"/>
      <c r="K614" s="42"/>
      <c r="L614" s="46"/>
      <c r="M614" s="230"/>
      <c r="N614" s="231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162</v>
      </c>
      <c r="AU614" s="19" t="s">
        <v>85</v>
      </c>
    </row>
    <row r="615" s="15" customFormat="1">
      <c r="A615" s="15"/>
      <c r="B615" s="261"/>
      <c r="C615" s="262"/>
      <c r="D615" s="227" t="s">
        <v>173</v>
      </c>
      <c r="E615" s="263" t="s">
        <v>19</v>
      </c>
      <c r="F615" s="264" t="s">
        <v>491</v>
      </c>
      <c r="G615" s="262"/>
      <c r="H615" s="263" t="s">
        <v>19</v>
      </c>
      <c r="I615" s="265"/>
      <c r="J615" s="262"/>
      <c r="K615" s="262"/>
      <c r="L615" s="266"/>
      <c r="M615" s="267"/>
      <c r="N615" s="268"/>
      <c r="O615" s="268"/>
      <c r="P615" s="268"/>
      <c r="Q615" s="268"/>
      <c r="R615" s="268"/>
      <c r="S615" s="268"/>
      <c r="T615" s="269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70" t="s">
        <v>173</v>
      </c>
      <c r="AU615" s="270" t="s">
        <v>85</v>
      </c>
      <c r="AV615" s="15" t="s">
        <v>83</v>
      </c>
      <c r="AW615" s="15" t="s">
        <v>37</v>
      </c>
      <c r="AX615" s="15" t="s">
        <v>75</v>
      </c>
      <c r="AY615" s="270" t="s">
        <v>144</v>
      </c>
    </row>
    <row r="616" s="13" customFormat="1">
      <c r="A616" s="13"/>
      <c r="B616" s="235"/>
      <c r="C616" s="236"/>
      <c r="D616" s="227" t="s">
        <v>173</v>
      </c>
      <c r="E616" s="237" t="s">
        <v>19</v>
      </c>
      <c r="F616" s="238" t="s">
        <v>75</v>
      </c>
      <c r="G616" s="236"/>
      <c r="H616" s="239">
        <v>0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5" t="s">
        <v>173</v>
      </c>
      <c r="AU616" s="245" t="s">
        <v>85</v>
      </c>
      <c r="AV616" s="13" t="s">
        <v>85</v>
      </c>
      <c r="AW616" s="13" t="s">
        <v>37</v>
      </c>
      <c r="AX616" s="13" t="s">
        <v>75</v>
      </c>
      <c r="AY616" s="245" t="s">
        <v>144</v>
      </c>
    </row>
    <row r="617" s="16" customFormat="1">
      <c r="A617" s="16"/>
      <c r="B617" s="271"/>
      <c r="C617" s="272"/>
      <c r="D617" s="227" t="s">
        <v>173</v>
      </c>
      <c r="E617" s="273" t="s">
        <v>19</v>
      </c>
      <c r="F617" s="274" t="s">
        <v>492</v>
      </c>
      <c r="G617" s="272"/>
      <c r="H617" s="275">
        <v>0</v>
      </c>
      <c r="I617" s="276"/>
      <c r="J617" s="272"/>
      <c r="K617" s="272"/>
      <c r="L617" s="277"/>
      <c r="M617" s="278"/>
      <c r="N617" s="279"/>
      <c r="O617" s="279"/>
      <c r="P617" s="279"/>
      <c r="Q617" s="279"/>
      <c r="R617" s="279"/>
      <c r="S617" s="279"/>
      <c r="T617" s="280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T617" s="281" t="s">
        <v>173</v>
      </c>
      <c r="AU617" s="281" t="s">
        <v>85</v>
      </c>
      <c r="AV617" s="16" t="s">
        <v>166</v>
      </c>
      <c r="AW617" s="16" t="s">
        <v>37</v>
      </c>
      <c r="AX617" s="16" t="s">
        <v>75</v>
      </c>
      <c r="AY617" s="281" t="s">
        <v>144</v>
      </c>
    </row>
    <row r="618" s="15" customFormat="1">
      <c r="A618" s="15"/>
      <c r="B618" s="261"/>
      <c r="C618" s="262"/>
      <c r="D618" s="227" t="s">
        <v>173</v>
      </c>
      <c r="E618" s="263" t="s">
        <v>19</v>
      </c>
      <c r="F618" s="264" t="s">
        <v>396</v>
      </c>
      <c r="G618" s="262"/>
      <c r="H618" s="263" t="s">
        <v>19</v>
      </c>
      <c r="I618" s="265"/>
      <c r="J618" s="262"/>
      <c r="K618" s="262"/>
      <c r="L618" s="266"/>
      <c r="M618" s="267"/>
      <c r="N618" s="268"/>
      <c r="O618" s="268"/>
      <c r="P618" s="268"/>
      <c r="Q618" s="268"/>
      <c r="R618" s="268"/>
      <c r="S618" s="268"/>
      <c r="T618" s="26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70" t="s">
        <v>173</v>
      </c>
      <c r="AU618" s="270" t="s">
        <v>85</v>
      </c>
      <c r="AV618" s="15" t="s">
        <v>83</v>
      </c>
      <c r="AW618" s="15" t="s">
        <v>37</v>
      </c>
      <c r="AX618" s="15" t="s">
        <v>75</v>
      </c>
      <c r="AY618" s="270" t="s">
        <v>144</v>
      </c>
    </row>
    <row r="619" s="13" customFormat="1">
      <c r="A619" s="13"/>
      <c r="B619" s="235"/>
      <c r="C619" s="236"/>
      <c r="D619" s="227" t="s">
        <v>173</v>
      </c>
      <c r="E619" s="237" t="s">
        <v>19</v>
      </c>
      <c r="F619" s="238" t="s">
        <v>493</v>
      </c>
      <c r="G619" s="236"/>
      <c r="H619" s="239">
        <v>100.68000000000001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5" t="s">
        <v>173</v>
      </c>
      <c r="AU619" s="245" t="s">
        <v>85</v>
      </c>
      <c r="AV619" s="13" t="s">
        <v>85</v>
      </c>
      <c r="AW619" s="13" t="s">
        <v>37</v>
      </c>
      <c r="AX619" s="13" t="s">
        <v>75</v>
      </c>
      <c r="AY619" s="245" t="s">
        <v>144</v>
      </c>
    </row>
    <row r="620" s="13" customFormat="1">
      <c r="A620" s="13"/>
      <c r="B620" s="235"/>
      <c r="C620" s="236"/>
      <c r="D620" s="227" t="s">
        <v>173</v>
      </c>
      <c r="E620" s="237" t="s">
        <v>19</v>
      </c>
      <c r="F620" s="238" t="s">
        <v>494</v>
      </c>
      <c r="G620" s="236"/>
      <c r="H620" s="239">
        <v>25.600000000000001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5" t="s">
        <v>173</v>
      </c>
      <c r="AU620" s="245" t="s">
        <v>85</v>
      </c>
      <c r="AV620" s="13" t="s">
        <v>85</v>
      </c>
      <c r="AW620" s="13" t="s">
        <v>37</v>
      </c>
      <c r="AX620" s="13" t="s">
        <v>75</v>
      </c>
      <c r="AY620" s="245" t="s">
        <v>144</v>
      </c>
    </row>
    <row r="621" s="13" customFormat="1">
      <c r="A621" s="13"/>
      <c r="B621" s="235"/>
      <c r="C621" s="236"/>
      <c r="D621" s="227" t="s">
        <v>173</v>
      </c>
      <c r="E621" s="237" t="s">
        <v>19</v>
      </c>
      <c r="F621" s="238" t="s">
        <v>495</v>
      </c>
      <c r="G621" s="236"/>
      <c r="H621" s="239">
        <v>29.600000000000001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5" t="s">
        <v>173</v>
      </c>
      <c r="AU621" s="245" t="s">
        <v>85</v>
      </c>
      <c r="AV621" s="13" t="s">
        <v>85</v>
      </c>
      <c r="AW621" s="13" t="s">
        <v>37</v>
      </c>
      <c r="AX621" s="13" t="s">
        <v>75</v>
      </c>
      <c r="AY621" s="245" t="s">
        <v>144</v>
      </c>
    </row>
    <row r="622" s="13" customFormat="1">
      <c r="A622" s="13"/>
      <c r="B622" s="235"/>
      <c r="C622" s="236"/>
      <c r="D622" s="227" t="s">
        <v>173</v>
      </c>
      <c r="E622" s="237" t="s">
        <v>19</v>
      </c>
      <c r="F622" s="238" t="s">
        <v>496</v>
      </c>
      <c r="G622" s="236"/>
      <c r="H622" s="239">
        <v>20.800000000000001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5" t="s">
        <v>173</v>
      </c>
      <c r="AU622" s="245" t="s">
        <v>85</v>
      </c>
      <c r="AV622" s="13" t="s">
        <v>85</v>
      </c>
      <c r="AW622" s="13" t="s">
        <v>37</v>
      </c>
      <c r="AX622" s="13" t="s">
        <v>75</v>
      </c>
      <c r="AY622" s="245" t="s">
        <v>144</v>
      </c>
    </row>
    <row r="623" s="13" customFormat="1">
      <c r="A623" s="13"/>
      <c r="B623" s="235"/>
      <c r="C623" s="236"/>
      <c r="D623" s="227" t="s">
        <v>173</v>
      </c>
      <c r="E623" s="237" t="s">
        <v>19</v>
      </c>
      <c r="F623" s="238" t="s">
        <v>497</v>
      </c>
      <c r="G623" s="236"/>
      <c r="H623" s="239">
        <v>31.920000000000002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173</v>
      </c>
      <c r="AU623" s="245" t="s">
        <v>85</v>
      </c>
      <c r="AV623" s="13" t="s">
        <v>85</v>
      </c>
      <c r="AW623" s="13" t="s">
        <v>37</v>
      </c>
      <c r="AX623" s="13" t="s">
        <v>75</v>
      </c>
      <c r="AY623" s="245" t="s">
        <v>144</v>
      </c>
    </row>
    <row r="624" s="13" customFormat="1">
      <c r="A624" s="13"/>
      <c r="B624" s="235"/>
      <c r="C624" s="236"/>
      <c r="D624" s="227" t="s">
        <v>173</v>
      </c>
      <c r="E624" s="237" t="s">
        <v>19</v>
      </c>
      <c r="F624" s="238" t="s">
        <v>498</v>
      </c>
      <c r="G624" s="236"/>
      <c r="H624" s="239">
        <v>26.600000000000001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5" t="s">
        <v>173</v>
      </c>
      <c r="AU624" s="245" t="s">
        <v>85</v>
      </c>
      <c r="AV624" s="13" t="s">
        <v>85</v>
      </c>
      <c r="AW624" s="13" t="s">
        <v>37</v>
      </c>
      <c r="AX624" s="13" t="s">
        <v>75</v>
      </c>
      <c r="AY624" s="245" t="s">
        <v>144</v>
      </c>
    </row>
    <row r="625" s="13" customFormat="1">
      <c r="A625" s="13"/>
      <c r="B625" s="235"/>
      <c r="C625" s="236"/>
      <c r="D625" s="227" t="s">
        <v>173</v>
      </c>
      <c r="E625" s="237" t="s">
        <v>19</v>
      </c>
      <c r="F625" s="238" t="s">
        <v>499</v>
      </c>
      <c r="G625" s="236"/>
      <c r="H625" s="239">
        <v>23.940000000000001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5" t="s">
        <v>173</v>
      </c>
      <c r="AU625" s="245" t="s">
        <v>85</v>
      </c>
      <c r="AV625" s="13" t="s">
        <v>85</v>
      </c>
      <c r="AW625" s="13" t="s">
        <v>37</v>
      </c>
      <c r="AX625" s="13" t="s">
        <v>75</v>
      </c>
      <c r="AY625" s="245" t="s">
        <v>144</v>
      </c>
    </row>
    <row r="626" s="13" customFormat="1">
      <c r="A626" s="13"/>
      <c r="B626" s="235"/>
      <c r="C626" s="236"/>
      <c r="D626" s="227" t="s">
        <v>173</v>
      </c>
      <c r="E626" s="237" t="s">
        <v>19</v>
      </c>
      <c r="F626" s="238" t="s">
        <v>500</v>
      </c>
      <c r="G626" s="236"/>
      <c r="H626" s="239">
        <v>31.920000000000002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5" t="s">
        <v>173</v>
      </c>
      <c r="AU626" s="245" t="s">
        <v>85</v>
      </c>
      <c r="AV626" s="13" t="s">
        <v>85</v>
      </c>
      <c r="AW626" s="13" t="s">
        <v>37</v>
      </c>
      <c r="AX626" s="13" t="s">
        <v>75</v>
      </c>
      <c r="AY626" s="245" t="s">
        <v>144</v>
      </c>
    </row>
    <row r="627" s="16" customFormat="1">
      <c r="A627" s="16"/>
      <c r="B627" s="271"/>
      <c r="C627" s="272"/>
      <c r="D627" s="227" t="s">
        <v>173</v>
      </c>
      <c r="E627" s="273" t="s">
        <v>19</v>
      </c>
      <c r="F627" s="274" t="s">
        <v>492</v>
      </c>
      <c r="G627" s="272"/>
      <c r="H627" s="275">
        <v>291.06000000000006</v>
      </c>
      <c r="I627" s="276"/>
      <c r="J627" s="272"/>
      <c r="K627" s="272"/>
      <c r="L627" s="277"/>
      <c r="M627" s="278"/>
      <c r="N627" s="279"/>
      <c r="O627" s="279"/>
      <c r="P627" s="279"/>
      <c r="Q627" s="279"/>
      <c r="R627" s="279"/>
      <c r="S627" s="279"/>
      <c r="T627" s="280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T627" s="281" t="s">
        <v>173</v>
      </c>
      <c r="AU627" s="281" t="s">
        <v>85</v>
      </c>
      <c r="AV627" s="16" t="s">
        <v>166</v>
      </c>
      <c r="AW627" s="16" t="s">
        <v>37</v>
      </c>
      <c r="AX627" s="16" t="s">
        <v>75</v>
      </c>
      <c r="AY627" s="281" t="s">
        <v>144</v>
      </c>
    </row>
    <row r="628" s="14" customFormat="1">
      <c r="A628" s="14"/>
      <c r="B628" s="246"/>
      <c r="C628" s="247"/>
      <c r="D628" s="227" t="s">
        <v>173</v>
      </c>
      <c r="E628" s="248" t="s">
        <v>19</v>
      </c>
      <c r="F628" s="249" t="s">
        <v>175</v>
      </c>
      <c r="G628" s="247"/>
      <c r="H628" s="250">
        <v>291.06000000000006</v>
      </c>
      <c r="I628" s="251"/>
      <c r="J628" s="247"/>
      <c r="K628" s="247"/>
      <c r="L628" s="252"/>
      <c r="M628" s="253"/>
      <c r="N628" s="254"/>
      <c r="O628" s="254"/>
      <c r="P628" s="254"/>
      <c r="Q628" s="254"/>
      <c r="R628" s="254"/>
      <c r="S628" s="254"/>
      <c r="T628" s="25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6" t="s">
        <v>173</v>
      </c>
      <c r="AU628" s="256" t="s">
        <v>85</v>
      </c>
      <c r="AV628" s="14" t="s">
        <v>176</v>
      </c>
      <c r="AW628" s="14" t="s">
        <v>37</v>
      </c>
      <c r="AX628" s="14" t="s">
        <v>83</v>
      </c>
      <c r="AY628" s="256" t="s">
        <v>144</v>
      </c>
    </row>
    <row r="629" s="2" customFormat="1" ht="19.8" customHeight="1">
      <c r="A629" s="40"/>
      <c r="B629" s="41"/>
      <c r="C629" s="214" t="s">
        <v>809</v>
      </c>
      <c r="D629" s="214" t="s">
        <v>147</v>
      </c>
      <c r="E629" s="215" t="s">
        <v>810</v>
      </c>
      <c r="F629" s="216" t="s">
        <v>811</v>
      </c>
      <c r="G629" s="217" t="s">
        <v>187</v>
      </c>
      <c r="H629" s="218">
        <v>284.55399999999997</v>
      </c>
      <c r="I629" s="219"/>
      <c r="J629" s="220">
        <f>ROUND(I629*H629,2)</f>
        <v>0</v>
      </c>
      <c r="K629" s="216" t="s">
        <v>151</v>
      </c>
      <c r="L629" s="46"/>
      <c r="M629" s="221" t="s">
        <v>19</v>
      </c>
      <c r="N629" s="222" t="s">
        <v>46</v>
      </c>
      <c r="O629" s="86"/>
      <c r="P629" s="223">
        <f>O629*H629</f>
        <v>0</v>
      </c>
      <c r="Q629" s="223">
        <v>0</v>
      </c>
      <c r="R629" s="223">
        <f>Q629*H629</f>
        <v>0</v>
      </c>
      <c r="S629" s="223">
        <v>0.045999999999999999</v>
      </c>
      <c r="T629" s="224">
        <f>S629*H629</f>
        <v>13.089483999999999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5" t="s">
        <v>176</v>
      </c>
      <c r="AT629" s="225" t="s">
        <v>147</v>
      </c>
      <c r="AU629" s="225" t="s">
        <v>85</v>
      </c>
      <c r="AY629" s="19" t="s">
        <v>144</v>
      </c>
      <c r="BE629" s="226">
        <f>IF(N629="základní",J629,0)</f>
        <v>0</v>
      </c>
      <c r="BF629" s="226">
        <f>IF(N629="snížená",J629,0)</f>
        <v>0</v>
      </c>
      <c r="BG629" s="226">
        <f>IF(N629="zákl. přenesená",J629,0)</f>
        <v>0</v>
      </c>
      <c r="BH629" s="226">
        <f>IF(N629="sníž. přenesená",J629,0)</f>
        <v>0</v>
      </c>
      <c r="BI629" s="226">
        <f>IF(N629="nulová",J629,0)</f>
        <v>0</v>
      </c>
      <c r="BJ629" s="19" t="s">
        <v>83</v>
      </c>
      <c r="BK629" s="226">
        <f>ROUND(I629*H629,2)</f>
        <v>0</v>
      </c>
      <c r="BL629" s="19" t="s">
        <v>176</v>
      </c>
      <c r="BM629" s="225" t="s">
        <v>812</v>
      </c>
    </row>
    <row r="630" s="2" customFormat="1">
      <c r="A630" s="40"/>
      <c r="B630" s="41"/>
      <c r="C630" s="42"/>
      <c r="D630" s="227" t="s">
        <v>154</v>
      </c>
      <c r="E630" s="42"/>
      <c r="F630" s="228" t="s">
        <v>813</v>
      </c>
      <c r="G630" s="42"/>
      <c r="H630" s="42"/>
      <c r="I630" s="229"/>
      <c r="J630" s="42"/>
      <c r="K630" s="42"/>
      <c r="L630" s="46"/>
      <c r="M630" s="230"/>
      <c r="N630" s="231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154</v>
      </c>
      <c r="AU630" s="19" t="s">
        <v>85</v>
      </c>
    </row>
    <row r="631" s="2" customFormat="1">
      <c r="A631" s="40"/>
      <c r="B631" s="41"/>
      <c r="C631" s="42"/>
      <c r="D631" s="232" t="s">
        <v>155</v>
      </c>
      <c r="E631" s="42"/>
      <c r="F631" s="233" t="s">
        <v>814</v>
      </c>
      <c r="G631" s="42"/>
      <c r="H631" s="42"/>
      <c r="I631" s="229"/>
      <c r="J631" s="42"/>
      <c r="K631" s="42"/>
      <c r="L631" s="46"/>
      <c r="M631" s="230"/>
      <c r="N631" s="231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155</v>
      </c>
      <c r="AU631" s="19" t="s">
        <v>85</v>
      </c>
    </row>
    <row r="632" s="15" customFormat="1">
      <c r="A632" s="15"/>
      <c r="B632" s="261"/>
      <c r="C632" s="262"/>
      <c r="D632" s="227" t="s">
        <v>173</v>
      </c>
      <c r="E632" s="263" t="s">
        <v>19</v>
      </c>
      <c r="F632" s="264" t="s">
        <v>396</v>
      </c>
      <c r="G632" s="262"/>
      <c r="H632" s="263" t="s">
        <v>19</v>
      </c>
      <c r="I632" s="265"/>
      <c r="J632" s="262"/>
      <c r="K632" s="262"/>
      <c r="L632" s="266"/>
      <c r="M632" s="267"/>
      <c r="N632" s="268"/>
      <c r="O632" s="268"/>
      <c r="P632" s="268"/>
      <c r="Q632" s="268"/>
      <c r="R632" s="268"/>
      <c r="S632" s="268"/>
      <c r="T632" s="269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70" t="s">
        <v>173</v>
      </c>
      <c r="AU632" s="270" t="s">
        <v>85</v>
      </c>
      <c r="AV632" s="15" t="s">
        <v>83</v>
      </c>
      <c r="AW632" s="15" t="s">
        <v>37</v>
      </c>
      <c r="AX632" s="15" t="s">
        <v>75</v>
      </c>
      <c r="AY632" s="270" t="s">
        <v>144</v>
      </c>
    </row>
    <row r="633" s="13" customFormat="1">
      <c r="A633" s="13"/>
      <c r="B633" s="235"/>
      <c r="C633" s="236"/>
      <c r="D633" s="227" t="s">
        <v>173</v>
      </c>
      <c r="E633" s="237" t="s">
        <v>19</v>
      </c>
      <c r="F633" s="238" t="s">
        <v>815</v>
      </c>
      <c r="G633" s="236"/>
      <c r="H633" s="239">
        <v>195.72399999999999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173</v>
      </c>
      <c r="AU633" s="245" t="s">
        <v>85</v>
      </c>
      <c r="AV633" s="13" t="s">
        <v>85</v>
      </c>
      <c r="AW633" s="13" t="s">
        <v>37</v>
      </c>
      <c r="AX633" s="13" t="s">
        <v>75</v>
      </c>
      <c r="AY633" s="245" t="s">
        <v>144</v>
      </c>
    </row>
    <row r="634" s="15" customFormat="1">
      <c r="A634" s="15"/>
      <c r="B634" s="261"/>
      <c r="C634" s="262"/>
      <c r="D634" s="227" t="s">
        <v>173</v>
      </c>
      <c r="E634" s="263" t="s">
        <v>19</v>
      </c>
      <c r="F634" s="264" t="s">
        <v>491</v>
      </c>
      <c r="G634" s="262"/>
      <c r="H634" s="263" t="s">
        <v>19</v>
      </c>
      <c r="I634" s="265"/>
      <c r="J634" s="262"/>
      <c r="K634" s="262"/>
      <c r="L634" s="266"/>
      <c r="M634" s="267"/>
      <c r="N634" s="268"/>
      <c r="O634" s="268"/>
      <c r="P634" s="268"/>
      <c r="Q634" s="268"/>
      <c r="R634" s="268"/>
      <c r="S634" s="268"/>
      <c r="T634" s="269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0" t="s">
        <v>173</v>
      </c>
      <c r="AU634" s="270" t="s">
        <v>85</v>
      </c>
      <c r="AV634" s="15" t="s">
        <v>83</v>
      </c>
      <c r="AW634" s="15" t="s">
        <v>37</v>
      </c>
      <c r="AX634" s="15" t="s">
        <v>75</v>
      </c>
      <c r="AY634" s="270" t="s">
        <v>144</v>
      </c>
    </row>
    <row r="635" s="13" customFormat="1">
      <c r="A635" s="13"/>
      <c r="B635" s="235"/>
      <c r="C635" s="236"/>
      <c r="D635" s="227" t="s">
        <v>173</v>
      </c>
      <c r="E635" s="237" t="s">
        <v>19</v>
      </c>
      <c r="F635" s="238" t="s">
        <v>816</v>
      </c>
      <c r="G635" s="236"/>
      <c r="H635" s="239">
        <v>88.829999999999998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173</v>
      </c>
      <c r="AU635" s="245" t="s">
        <v>85</v>
      </c>
      <c r="AV635" s="13" t="s">
        <v>85</v>
      </c>
      <c r="AW635" s="13" t="s">
        <v>37</v>
      </c>
      <c r="AX635" s="13" t="s">
        <v>75</v>
      </c>
      <c r="AY635" s="245" t="s">
        <v>144</v>
      </c>
    </row>
    <row r="636" s="14" customFormat="1">
      <c r="A636" s="14"/>
      <c r="B636" s="246"/>
      <c r="C636" s="247"/>
      <c r="D636" s="227" t="s">
        <v>173</v>
      </c>
      <c r="E636" s="248" t="s">
        <v>19</v>
      </c>
      <c r="F636" s="249" t="s">
        <v>175</v>
      </c>
      <c r="G636" s="247"/>
      <c r="H636" s="250">
        <v>284.55399999999997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6" t="s">
        <v>173</v>
      </c>
      <c r="AU636" s="256" t="s">
        <v>85</v>
      </c>
      <c r="AV636" s="14" t="s">
        <v>176</v>
      </c>
      <c r="AW636" s="14" t="s">
        <v>37</v>
      </c>
      <c r="AX636" s="14" t="s">
        <v>83</v>
      </c>
      <c r="AY636" s="256" t="s">
        <v>144</v>
      </c>
    </row>
    <row r="637" s="2" customFormat="1" ht="22.2" customHeight="1">
      <c r="A637" s="40"/>
      <c r="B637" s="41"/>
      <c r="C637" s="214" t="s">
        <v>817</v>
      </c>
      <c r="D637" s="214" t="s">
        <v>147</v>
      </c>
      <c r="E637" s="215" t="s">
        <v>818</v>
      </c>
      <c r="F637" s="216" t="s">
        <v>819</v>
      </c>
      <c r="G637" s="217" t="s">
        <v>187</v>
      </c>
      <c r="H637" s="218">
        <v>111.65000000000001</v>
      </c>
      <c r="I637" s="219"/>
      <c r="J637" s="220">
        <f>ROUND(I637*H637,2)</f>
        <v>0</v>
      </c>
      <c r="K637" s="216" t="s">
        <v>151</v>
      </c>
      <c r="L637" s="46"/>
      <c r="M637" s="221" t="s">
        <v>19</v>
      </c>
      <c r="N637" s="222" t="s">
        <v>46</v>
      </c>
      <c r="O637" s="86"/>
      <c r="P637" s="223">
        <f>O637*H637</f>
        <v>0</v>
      </c>
      <c r="Q637" s="223">
        <v>0</v>
      </c>
      <c r="R637" s="223">
        <f>Q637*H637</f>
        <v>0</v>
      </c>
      <c r="S637" s="223">
        <v>0.058999999999999997</v>
      </c>
      <c r="T637" s="224">
        <f>S637*H637</f>
        <v>6.5873499999999998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5" t="s">
        <v>176</v>
      </c>
      <c r="AT637" s="225" t="s">
        <v>147</v>
      </c>
      <c r="AU637" s="225" t="s">
        <v>85</v>
      </c>
      <c r="AY637" s="19" t="s">
        <v>144</v>
      </c>
      <c r="BE637" s="226">
        <f>IF(N637="základní",J637,0)</f>
        <v>0</v>
      </c>
      <c r="BF637" s="226">
        <f>IF(N637="snížená",J637,0)</f>
        <v>0</v>
      </c>
      <c r="BG637" s="226">
        <f>IF(N637="zákl. přenesená",J637,0)</f>
        <v>0</v>
      </c>
      <c r="BH637" s="226">
        <f>IF(N637="sníž. přenesená",J637,0)</f>
        <v>0</v>
      </c>
      <c r="BI637" s="226">
        <f>IF(N637="nulová",J637,0)</f>
        <v>0</v>
      </c>
      <c r="BJ637" s="19" t="s">
        <v>83</v>
      </c>
      <c r="BK637" s="226">
        <f>ROUND(I637*H637,2)</f>
        <v>0</v>
      </c>
      <c r="BL637" s="19" t="s">
        <v>176</v>
      </c>
      <c r="BM637" s="225" t="s">
        <v>820</v>
      </c>
    </row>
    <row r="638" s="2" customFormat="1">
      <c r="A638" s="40"/>
      <c r="B638" s="41"/>
      <c r="C638" s="42"/>
      <c r="D638" s="227" t="s">
        <v>154</v>
      </c>
      <c r="E638" s="42"/>
      <c r="F638" s="228" t="s">
        <v>821</v>
      </c>
      <c r="G638" s="42"/>
      <c r="H638" s="42"/>
      <c r="I638" s="229"/>
      <c r="J638" s="42"/>
      <c r="K638" s="42"/>
      <c r="L638" s="46"/>
      <c r="M638" s="230"/>
      <c r="N638" s="231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154</v>
      </c>
      <c r="AU638" s="19" t="s">
        <v>85</v>
      </c>
    </row>
    <row r="639" s="2" customFormat="1">
      <c r="A639" s="40"/>
      <c r="B639" s="41"/>
      <c r="C639" s="42"/>
      <c r="D639" s="232" t="s">
        <v>155</v>
      </c>
      <c r="E639" s="42"/>
      <c r="F639" s="233" t="s">
        <v>822</v>
      </c>
      <c r="G639" s="42"/>
      <c r="H639" s="42"/>
      <c r="I639" s="229"/>
      <c r="J639" s="42"/>
      <c r="K639" s="42"/>
      <c r="L639" s="46"/>
      <c r="M639" s="230"/>
      <c r="N639" s="231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155</v>
      </c>
      <c r="AU639" s="19" t="s">
        <v>85</v>
      </c>
    </row>
    <row r="640" s="15" customFormat="1">
      <c r="A640" s="15"/>
      <c r="B640" s="261"/>
      <c r="C640" s="262"/>
      <c r="D640" s="227" t="s">
        <v>173</v>
      </c>
      <c r="E640" s="263" t="s">
        <v>19</v>
      </c>
      <c r="F640" s="264" t="s">
        <v>823</v>
      </c>
      <c r="G640" s="262"/>
      <c r="H640" s="263" t="s">
        <v>19</v>
      </c>
      <c r="I640" s="265"/>
      <c r="J640" s="262"/>
      <c r="K640" s="262"/>
      <c r="L640" s="266"/>
      <c r="M640" s="267"/>
      <c r="N640" s="268"/>
      <c r="O640" s="268"/>
      <c r="P640" s="268"/>
      <c r="Q640" s="268"/>
      <c r="R640" s="268"/>
      <c r="S640" s="268"/>
      <c r="T640" s="269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70" t="s">
        <v>173</v>
      </c>
      <c r="AU640" s="270" t="s">
        <v>85</v>
      </c>
      <c r="AV640" s="15" t="s">
        <v>83</v>
      </c>
      <c r="AW640" s="15" t="s">
        <v>37</v>
      </c>
      <c r="AX640" s="15" t="s">
        <v>75</v>
      </c>
      <c r="AY640" s="270" t="s">
        <v>144</v>
      </c>
    </row>
    <row r="641" s="15" customFormat="1">
      <c r="A641" s="15"/>
      <c r="B641" s="261"/>
      <c r="C641" s="262"/>
      <c r="D641" s="227" t="s">
        <v>173</v>
      </c>
      <c r="E641" s="263" t="s">
        <v>19</v>
      </c>
      <c r="F641" s="264" t="s">
        <v>824</v>
      </c>
      <c r="G641" s="262"/>
      <c r="H641" s="263" t="s">
        <v>19</v>
      </c>
      <c r="I641" s="265"/>
      <c r="J641" s="262"/>
      <c r="K641" s="262"/>
      <c r="L641" s="266"/>
      <c r="M641" s="267"/>
      <c r="N641" s="268"/>
      <c r="O641" s="268"/>
      <c r="P641" s="268"/>
      <c r="Q641" s="268"/>
      <c r="R641" s="268"/>
      <c r="S641" s="268"/>
      <c r="T641" s="269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0" t="s">
        <v>173</v>
      </c>
      <c r="AU641" s="270" t="s">
        <v>85</v>
      </c>
      <c r="AV641" s="15" t="s">
        <v>83</v>
      </c>
      <c r="AW641" s="15" t="s">
        <v>37</v>
      </c>
      <c r="AX641" s="15" t="s">
        <v>75</v>
      </c>
      <c r="AY641" s="270" t="s">
        <v>144</v>
      </c>
    </row>
    <row r="642" s="13" customFormat="1">
      <c r="A642" s="13"/>
      <c r="B642" s="235"/>
      <c r="C642" s="236"/>
      <c r="D642" s="227" t="s">
        <v>173</v>
      </c>
      <c r="E642" s="237" t="s">
        <v>19</v>
      </c>
      <c r="F642" s="238" t="s">
        <v>397</v>
      </c>
      <c r="G642" s="236"/>
      <c r="H642" s="239">
        <v>22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173</v>
      </c>
      <c r="AU642" s="245" t="s">
        <v>85</v>
      </c>
      <c r="AV642" s="13" t="s">
        <v>85</v>
      </c>
      <c r="AW642" s="13" t="s">
        <v>37</v>
      </c>
      <c r="AX642" s="13" t="s">
        <v>75</v>
      </c>
      <c r="AY642" s="245" t="s">
        <v>144</v>
      </c>
    </row>
    <row r="643" s="13" customFormat="1">
      <c r="A643" s="13"/>
      <c r="B643" s="235"/>
      <c r="C643" s="236"/>
      <c r="D643" s="227" t="s">
        <v>173</v>
      </c>
      <c r="E643" s="237" t="s">
        <v>19</v>
      </c>
      <c r="F643" s="238" t="s">
        <v>825</v>
      </c>
      <c r="G643" s="236"/>
      <c r="H643" s="239">
        <v>49.700000000000003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173</v>
      </c>
      <c r="AU643" s="245" t="s">
        <v>85</v>
      </c>
      <c r="AV643" s="13" t="s">
        <v>85</v>
      </c>
      <c r="AW643" s="13" t="s">
        <v>37</v>
      </c>
      <c r="AX643" s="13" t="s">
        <v>75</v>
      </c>
      <c r="AY643" s="245" t="s">
        <v>144</v>
      </c>
    </row>
    <row r="644" s="13" customFormat="1">
      <c r="A644" s="13"/>
      <c r="B644" s="235"/>
      <c r="C644" s="236"/>
      <c r="D644" s="227" t="s">
        <v>173</v>
      </c>
      <c r="E644" s="237" t="s">
        <v>19</v>
      </c>
      <c r="F644" s="238" t="s">
        <v>826</v>
      </c>
      <c r="G644" s="236"/>
      <c r="H644" s="239">
        <v>30.5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173</v>
      </c>
      <c r="AU644" s="245" t="s">
        <v>85</v>
      </c>
      <c r="AV644" s="13" t="s">
        <v>85</v>
      </c>
      <c r="AW644" s="13" t="s">
        <v>37</v>
      </c>
      <c r="AX644" s="13" t="s">
        <v>75</v>
      </c>
      <c r="AY644" s="245" t="s">
        <v>144</v>
      </c>
    </row>
    <row r="645" s="13" customFormat="1">
      <c r="A645" s="13"/>
      <c r="B645" s="235"/>
      <c r="C645" s="236"/>
      <c r="D645" s="227" t="s">
        <v>173</v>
      </c>
      <c r="E645" s="237" t="s">
        <v>19</v>
      </c>
      <c r="F645" s="238" t="s">
        <v>827</v>
      </c>
      <c r="G645" s="236"/>
      <c r="H645" s="239">
        <v>9.4499999999999993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173</v>
      </c>
      <c r="AU645" s="245" t="s">
        <v>85</v>
      </c>
      <c r="AV645" s="13" t="s">
        <v>85</v>
      </c>
      <c r="AW645" s="13" t="s">
        <v>37</v>
      </c>
      <c r="AX645" s="13" t="s">
        <v>75</v>
      </c>
      <c r="AY645" s="245" t="s">
        <v>144</v>
      </c>
    </row>
    <row r="646" s="14" customFormat="1">
      <c r="A646" s="14"/>
      <c r="B646" s="246"/>
      <c r="C646" s="247"/>
      <c r="D646" s="227" t="s">
        <v>173</v>
      </c>
      <c r="E646" s="248" t="s">
        <v>19</v>
      </c>
      <c r="F646" s="249" t="s">
        <v>175</v>
      </c>
      <c r="G646" s="247"/>
      <c r="H646" s="250">
        <v>111.65000000000001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6" t="s">
        <v>173</v>
      </c>
      <c r="AU646" s="256" t="s">
        <v>85</v>
      </c>
      <c r="AV646" s="14" t="s">
        <v>176</v>
      </c>
      <c r="AW646" s="14" t="s">
        <v>37</v>
      </c>
      <c r="AX646" s="14" t="s">
        <v>83</v>
      </c>
      <c r="AY646" s="256" t="s">
        <v>144</v>
      </c>
    </row>
    <row r="647" s="2" customFormat="1" ht="14.4" customHeight="1">
      <c r="A647" s="40"/>
      <c r="B647" s="41"/>
      <c r="C647" s="214" t="s">
        <v>828</v>
      </c>
      <c r="D647" s="214" t="s">
        <v>147</v>
      </c>
      <c r="E647" s="215" t="s">
        <v>829</v>
      </c>
      <c r="F647" s="216" t="s">
        <v>830</v>
      </c>
      <c r="G647" s="217" t="s">
        <v>187</v>
      </c>
      <c r="H647" s="218">
        <v>111.65000000000001</v>
      </c>
      <c r="I647" s="219"/>
      <c r="J647" s="220">
        <f>ROUND(I647*H647,2)</f>
        <v>0</v>
      </c>
      <c r="K647" s="216" t="s">
        <v>151</v>
      </c>
      <c r="L647" s="46"/>
      <c r="M647" s="221" t="s">
        <v>19</v>
      </c>
      <c r="N647" s="222" t="s">
        <v>46</v>
      </c>
      <c r="O647" s="86"/>
      <c r="P647" s="223">
        <f>O647*H647</f>
        <v>0</v>
      </c>
      <c r="Q647" s="223">
        <v>0</v>
      </c>
      <c r="R647" s="223">
        <f>Q647*H647</f>
        <v>0</v>
      </c>
      <c r="S647" s="223">
        <v>0.014</v>
      </c>
      <c r="T647" s="224">
        <f>S647*H647</f>
        <v>1.5631000000000002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5" t="s">
        <v>176</v>
      </c>
      <c r="AT647" s="225" t="s">
        <v>147</v>
      </c>
      <c r="AU647" s="225" t="s">
        <v>85</v>
      </c>
      <c r="AY647" s="19" t="s">
        <v>144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9" t="s">
        <v>83</v>
      </c>
      <c r="BK647" s="226">
        <f>ROUND(I647*H647,2)</f>
        <v>0</v>
      </c>
      <c r="BL647" s="19" t="s">
        <v>176</v>
      </c>
      <c r="BM647" s="225" t="s">
        <v>831</v>
      </c>
    </row>
    <row r="648" s="2" customFormat="1">
      <c r="A648" s="40"/>
      <c r="B648" s="41"/>
      <c r="C648" s="42"/>
      <c r="D648" s="227" t="s">
        <v>154</v>
      </c>
      <c r="E648" s="42"/>
      <c r="F648" s="228" t="s">
        <v>832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154</v>
      </c>
      <c r="AU648" s="19" t="s">
        <v>85</v>
      </c>
    </row>
    <row r="649" s="2" customFormat="1">
      <c r="A649" s="40"/>
      <c r="B649" s="41"/>
      <c r="C649" s="42"/>
      <c r="D649" s="232" t="s">
        <v>155</v>
      </c>
      <c r="E649" s="42"/>
      <c r="F649" s="233" t="s">
        <v>833</v>
      </c>
      <c r="G649" s="42"/>
      <c r="H649" s="42"/>
      <c r="I649" s="229"/>
      <c r="J649" s="42"/>
      <c r="K649" s="42"/>
      <c r="L649" s="46"/>
      <c r="M649" s="230"/>
      <c r="N649" s="231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155</v>
      </c>
      <c r="AU649" s="19" t="s">
        <v>85</v>
      </c>
    </row>
    <row r="650" s="15" customFormat="1">
      <c r="A650" s="15"/>
      <c r="B650" s="261"/>
      <c r="C650" s="262"/>
      <c r="D650" s="227" t="s">
        <v>173</v>
      </c>
      <c r="E650" s="263" t="s">
        <v>19</v>
      </c>
      <c r="F650" s="264" t="s">
        <v>823</v>
      </c>
      <c r="G650" s="262"/>
      <c r="H650" s="263" t="s">
        <v>19</v>
      </c>
      <c r="I650" s="265"/>
      <c r="J650" s="262"/>
      <c r="K650" s="262"/>
      <c r="L650" s="266"/>
      <c r="M650" s="267"/>
      <c r="N650" s="268"/>
      <c r="O650" s="268"/>
      <c r="P650" s="268"/>
      <c r="Q650" s="268"/>
      <c r="R650" s="268"/>
      <c r="S650" s="268"/>
      <c r="T650" s="269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70" t="s">
        <v>173</v>
      </c>
      <c r="AU650" s="270" t="s">
        <v>85</v>
      </c>
      <c r="AV650" s="15" t="s">
        <v>83</v>
      </c>
      <c r="AW650" s="15" t="s">
        <v>37</v>
      </c>
      <c r="AX650" s="15" t="s">
        <v>75</v>
      </c>
      <c r="AY650" s="270" t="s">
        <v>144</v>
      </c>
    </row>
    <row r="651" s="15" customFormat="1">
      <c r="A651" s="15"/>
      <c r="B651" s="261"/>
      <c r="C651" s="262"/>
      <c r="D651" s="227" t="s">
        <v>173</v>
      </c>
      <c r="E651" s="263" t="s">
        <v>19</v>
      </c>
      <c r="F651" s="264" t="s">
        <v>824</v>
      </c>
      <c r="G651" s="262"/>
      <c r="H651" s="263" t="s">
        <v>19</v>
      </c>
      <c r="I651" s="265"/>
      <c r="J651" s="262"/>
      <c r="K651" s="262"/>
      <c r="L651" s="266"/>
      <c r="M651" s="267"/>
      <c r="N651" s="268"/>
      <c r="O651" s="268"/>
      <c r="P651" s="268"/>
      <c r="Q651" s="268"/>
      <c r="R651" s="268"/>
      <c r="S651" s="268"/>
      <c r="T651" s="269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70" t="s">
        <v>173</v>
      </c>
      <c r="AU651" s="270" t="s">
        <v>85</v>
      </c>
      <c r="AV651" s="15" t="s">
        <v>83</v>
      </c>
      <c r="AW651" s="15" t="s">
        <v>37</v>
      </c>
      <c r="AX651" s="15" t="s">
        <v>75</v>
      </c>
      <c r="AY651" s="270" t="s">
        <v>144</v>
      </c>
    </row>
    <row r="652" s="13" customFormat="1">
      <c r="A652" s="13"/>
      <c r="B652" s="235"/>
      <c r="C652" s="236"/>
      <c r="D652" s="227" t="s">
        <v>173</v>
      </c>
      <c r="E652" s="237" t="s">
        <v>19</v>
      </c>
      <c r="F652" s="238" t="s">
        <v>397</v>
      </c>
      <c r="G652" s="236"/>
      <c r="H652" s="239">
        <v>22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5" t="s">
        <v>173</v>
      </c>
      <c r="AU652" s="245" t="s">
        <v>85</v>
      </c>
      <c r="AV652" s="13" t="s">
        <v>85</v>
      </c>
      <c r="AW652" s="13" t="s">
        <v>37</v>
      </c>
      <c r="AX652" s="13" t="s">
        <v>75</v>
      </c>
      <c r="AY652" s="245" t="s">
        <v>144</v>
      </c>
    </row>
    <row r="653" s="13" customFormat="1">
      <c r="A653" s="13"/>
      <c r="B653" s="235"/>
      <c r="C653" s="236"/>
      <c r="D653" s="227" t="s">
        <v>173</v>
      </c>
      <c r="E653" s="237" t="s">
        <v>19</v>
      </c>
      <c r="F653" s="238" t="s">
        <v>825</v>
      </c>
      <c r="G653" s="236"/>
      <c r="H653" s="239">
        <v>49.700000000000003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5" t="s">
        <v>173</v>
      </c>
      <c r="AU653" s="245" t="s">
        <v>85</v>
      </c>
      <c r="AV653" s="13" t="s">
        <v>85</v>
      </c>
      <c r="AW653" s="13" t="s">
        <v>37</v>
      </c>
      <c r="AX653" s="13" t="s">
        <v>75</v>
      </c>
      <c r="AY653" s="245" t="s">
        <v>144</v>
      </c>
    </row>
    <row r="654" s="13" customFormat="1">
      <c r="A654" s="13"/>
      <c r="B654" s="235"/>
      <c r="C654" s="236"/>
      <c r="D654" s="227" t="s">
        <v>173</v>
      </c>
      <c r="E654" s="237" t="s">
        <v>19</v>
      </c>
      <c r="F654" s="238" t="s">
        <v>826</v>
      </c>
      <c r="G654" s="236"/>
      <c r="H654" s="239">
        <v>30.5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173</v>
      </c>
      <c r="AU654" s="245" t="s">
        <v>85</v>
      </c>
      <c r="AV654" s="13" t="s">
        <v>85</v>
      </c>
      <c r="AW654" s="13" t="s">
        <v>37</v>
      </c>
      <c r="AX654" s="13" t="s">
        <v>75</v>
      </c>
      <c r="AY654" s="245" t="s">
        <v>144</v>
      </c>
    </row>
    <row r="655" s="13" customFormat="1">
      <c r="A655" s="13"/>
      <c r="B655" s="235"/>
      <c r="C655" s="236"/>
      <c r="D655" s="227" t="s">
        <v>173</v>
      </c>
      <c r="E655" s="237" t="s">
        <v>19</v>
      </c>
      <c r="F655" s="238" t="s">
        <v>827</v>
      </c>
      <c r="G655" s="236"/>
      <c r="H655" s="239">
        <v>9.4499999999999993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5" t="s">
        <v>173</v>
      </c>
      <c r="AU655" s="245" t="s">
        <v>85</v>
      </c>
      <c r="AV655" s="13" t="s">
        <v>85</v>
      </c>
      <c r="AW655" s="13" t="s">
        <v>37</v>
      </c>
      <c r="AX655" s="13" t="s">
        <v>75</v>
      </c>
      <c r="AY655" s="245" t="s">
        <v>144</v>
      </c>
    </row>
    <row r="656" s="14" customFormat="1">
      <c r="A656" s="14"/>
      <c r="B656" s="246"/>
      <c r="C656" s="247"/>
      <c r="D656" s="227" t="s">
        <v>173</v>
      </c>
      <c r="E656" s="248" t="s">
        <v>19</v>
      </c>
      <c r="F656" s="249" t="s">
        <v>175</v>
      </c>
      <c r="G656" s="247"/>
      <c r="H656" s="250">
        <v>111.65000000000001</v>
      </c>
      <c r="I656" s="251"/>
      <c r="J656" s="247"/>
      <c r="K656" s="247"/>
      <c r="L656" s="252"/>
      <c r="M656" s="253"/>
      <c r="N656" s="254"/>
      <c r="O656" s="254"/>
      <c r="P656" s="254"/>
      <c r="Q656" s="254"/>
      <c r="R656" s="254"/>
      <c r="S656" s="254"/>
      <c r="T656" s="25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6" t="s">
        <v>173</v>
      </c>
      <c r="AU656" s="256" t="s">
        <v>85</v>
      </c>
      <c r="AV656" s="14" t="s">
        <v>176</v>
      </c>
      <c r="AW656" s="14" t="s">
        <v>37</v>
      </c>
      <c r="AX656" s="14" t="s">
        <v>83</v>
      </c>
      <c r="AY656" s="256" t="s">
        <v>144</v>
      </c>
    </row>
    <row r="657" s="2" customFormat="1" ht="14.4" customHeight="1">
      <c r="A657" s="40"/>
      <c r="B657" s="41"/>
      <c r="C657" s="214" t="s">
        <v>834</v>
      </c>
      <c r="D657" s="214" t="s">
        <v>147</v>
      </c>
      <c r="E657" s="215" t="s">
        <v>835</v>
      </c>
      <c r="F657" s="216" t="s">
        <v>836</v>
      </c>
      <c r="G657" s="217" t="s">
        <v>187</v>
      </c>
      <c r="H657" s="218">
        <v>103.13200000000001</v>
      </c>
      <c r="I657" s="219"/>
      <c r="J657" s="220">
        <f>ROUND(I657*H657,2)</f>
        <v>0</v>
      </c>
      <c r="K657" s="216" t="s">
        <v>151</v>
      </c>
      <c r="L657" s="46"/>
      <c r="M657" s="221" t="s">
        <v>19</v>
      </c>
      <c r="N657" s="222" t="s">
        <v>46</v>
      </c>
      <c r="O657" s="86"/>
      <c r="P657" s="223">
        <f>O657*H657</f>
        <v>0</v>
      </c>
      <c r="Q657" s="223">
        <v>0</v>
      </c>
      <c r="R657" s="223">
        <f>Q657*H657</f>
        <v>0</v>
      </c>
      <c r="S657" s="223">
        <v>0.068000000000000005</v>
      </c>
      <c r="T657" s="224">
        <f>S657*H657</f>
        <v>7.012976000000001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5" t="s">
        <v>176</v>
      </c>
      <c r="AT657" s="225" t="s">
        <v>147</v>
      </c>
      <c r="AU657" s="225" t="s">
        <v>85</v>
      </c>
      <c r="AY657" s="19" t="s">
        <v>144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9" t="s">
        <v>83</v>
      </c>
      <c r="BK657" s="226">
        <f>ROUND(I657*H657,2)</f>
        <v>0</v>
      </c>
      <c r="BL657" s="19" t="s">
        <v>176</v>
      </c>
      <c r="BM657" s="225" t="s">
        <v>837</v>
      </c>
    </row>
    <row r="658" s="2" customFormat="1">
      <c r="A658" s="40"/>
      <c r="B658" s="41"/>
      <c r="C658" s="42"/>
      <c r="D658" s="227" t="s">
        <v>154</v>
      </c>
      <c r="E658" s="42"/>
      <c r="F658" s="228" t="s">
        <v>838</v>
      </c>
      <c r="G658" s="42"/>
      <c r="H658" s="42"/>
      <c r="I658" s="229"/>
      <c r="J658" s="42"/>
      <c r="K658" s="42"/>
      <c r="L658" s="46"/>
      <c r="M658" s="230"/>
      <c r="N658" s="231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154</v>
      </c>
      <c r="AU658" s="19" t="s">
        <v>85</v>
      </c>
    </row>
    <row r="659" s="2" customFormat="1">
      <c r="A659" s="40"/>
      <c r="B659" s="41"/>
      <c r="C659" s="42"/>
      <c r="D659" s="232" t="s">
        <v>155</v>
      </c>
      <c r="E659" s="42"/>
      <c r="F659" s="233" t="s">
        <v>839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155</v>
      </c>
      <c r="AU659" s="19" t="s">
        <v>85</v>
      </c>
    </row>
    <row r="660" s="15" customFormat="1">
      <c r="A660" s="15"/>
      <c r="B660" s="261"/>
      <c r="C660" s="262"/>
      <c r="D660" s="227" t="s">
        <v>173</v>
      </c>
      <c r="E660" s="263" t="s">
        <v>19</v>
      </c>
      <c r="F660" s="264" t="s">
        <v>396</v>
      </c>
      <c r="G660" s="262"/>
      <c r="H660" s="263" t="s">
        <v>19</v>
      </c>
      <c r="I660" s="265"/>
      <c r="J660" s="262"/>
      <c r="K660" s="262"/>
      <c r="L660" s="266"/>
      <c r="M660" s="267"/>
      <c r="N660" s="268"/>
      <c r="O660" s="268"/>
      <c r="P660" s="268"/>
      <c r="Q660" s="268"/>
      <c r="R660" s="268"/>
      <c r="S660" s="268"/>
      <c r="T660" s="269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70" t="s">
        <v>173</v>
      </c>
      <c r="AU660" s="270" t="s">
        <v>85</v>
      </c>
      <c r="AV660" s="15" t="s">
        <v>83</v>
      </c>
      <c r="AW660" s="15" t="s">
        <v>37</v>
      </c>
      <c r="AX660" s="15" t="s">
        <v>75</v>
      </c>
      <c r="AY660" s="270" t="s">
        <v>144</v>
      </c>
    </row>
    <row r="661" s="13" customFormat="1">
      <c r="A661" s="13"/>
      <c r="B661" s="235"/>
      <c r="C661" s="236"/>
      <c r="D661" s="227" t="s">
        <v>173</v>
      </c>
      <c r="E661" s="237" t="s">
        <v>19</v>
      </c>
      <c r="F661" s="238" t="s">
        <v>840</v>
      </c>
      <c r="G661" s="236"/>
      <c r="H661" s="239">
        <v>34.432000000000002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173</v>
      </c>
      <c r="AU661" s="245" t="s">
        <v>85</v>
      </c>
      <c r="AV661" s="13" t="s">
        <v>85</v>
      </c>
      <c r="AW661" s="13" t="s">
        <v>37</v>
      </c>
      <c r="AX661" s="13" t="s">
        <v>75</v>
      </c>
      <c r="AY661" s="245" t="s">
        <v>144</v>
      </c>
    </row>
    <row r="662" s="15" customFormat="1">
      <c r="A662" s="15"/>
      <c r="B662" s="261"/>
      <c r="C662" s="262"/>
      <c r="D662" s="227" t="s">
        <v>173</v>
      </c>
      <c r="E662" s="263" t="s">
        <v>19</v>
      </c>
      <c r="F662" s="264" t="s">
        <v>491</v>
      </c>
      <c r="G662" s="262"/>
      <c r="H662" s="263" t="s">
        <v>19</v>
      </c>
      <c r="I662" s="265"/>
      <c r="J662" s="262"/>
      <c r="K662" s="262"/>
      <c r="L662" s="266"/>
      <c r="M662" s="267"/>
      <c r="N662" s="268"/>
      <c r="O662" s="268"/>
      <c r="P662" s="268"/>
      <c r="Q662" s="268"/>
      <c r="R662" s="268"/>
      <c r="S662" s="268"/>
      <c r="T662" s="269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0" t="s">
        <v>173</v>
      </c>
      <c r="AU662" s="270" t="s">
        <v>85</v>
      </c>
      <c r="AV662" s="15" t="s">
        <v>83</v>
      </c>
      <c r="AW662" s="15" t="s">
        <v>37</v>
      </c>
      <c r="AX662" s="15" t="s">
        <v>75</v>
      </c>
      <c r="AY662" s="270" t="s">
        <v>144</v>
      </c>
    </row>
    <row r="663" s="13" customFormat="1">
      <c r="A663" s="13"/>
      <c r="B663" s="235"/>
      <c r="C663" s="236"/>
      <c r="D663" s="227" t="s">
        <v>173</v>
      </c>
      <c r="E663" s="237" t="s">
        <v>19</v>
      </c>
      <c r="F663" s="238" t="s">
        <v>841</v>
      </c>
      <c r="G663" s="236"/>
      <c r="H663" s="239">
        <v>68.700000000000003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5" t="s">
        <v>173</v>
      </c>
      <c r="AU663" s="245" t="s">
        <v>85</v>
      </c>
      <c r="AV663" s="13" t="s">
        <v>85</v>
      </c>
      <c r="AW663" s="13" t="s">
        <v>37</v>
      </c>
      <c r="AX663" s="13" t="s">
        <v>75</v>
      </c>
      <c r="AY663" s="245" t="s">
        <v>144</v>
      </c>
    </row>
    <row r="664" s="14" customFormat="1">
      <c r="A664" s="14"/>
      <c r="B664" s="246"/>
      <c r="C664" s="247"/>
      <c r="D664" s="227" t="s">
        <v>173</v>
      </c>
      <c r="E664" s="248" t="s">
        <v>19</v>
      </c>
      <c r="F664" s="249" t="s">
        <v>175</v>
      </c>
      <c r="G664" s="247"/>
      <c r="H664" s="250">
        <v>103.13200000000001</v>
      </c>
      <c r="I664" s="251"/>
      <c r="J664" s="247"/>
      <c r="K664" s="247"/>
      <c r="L664" s="252"/>
      <c r="M664" s="253"/>
      <c r="N664" s="254"/>
      <c r="O664" s="254"/>
      <c r="P664" s="254"/>
      <c r="Q664" s="254"/>
      <c r="R664" s="254"/>
      <c r="S664" s="254"/>
      <c r="T664" s="25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6" t="s">
        <v>173</v>
      </c>
      <c r="AU664" s="256" t="s">
        <v>85</v>
      </c>
      <c r="AV664" s="14" t="s">
        <v>176</v>
      </c>
      <c r="AW664" s="14" t="s">
        <v>37</v>
      </c>
      <c r="AX664" s="14" t="s">
        <v>83</v>
      </c>
      <c r="AY664" s="256" t="s">
        <v>144</v>
      </c>
    </row>
    <row r="665" s="2" customFormat="1" ht="14.4" customHeight="1">
      <c r="A665" s="40"/>
      <c r="B665" s="41"/>
      <c r="C665" s="214" t="s">
        <v>842</v>
      </c>
      <c r="D665" s="214" t="s">
        <v>147</v>
      </c>
      <c r="E665" s="215" t="s">
        <v>843</v>
      </c>
      <c r="F665" s="216" t="s">
        <v>844</v>
      </c>
      <c r="G665" s="217" t="s">
        <v>187</v>
      </c>
      <c r="H665" s="218">
        <v>611.97000000000003</v>
      </c>
      <c r="I665" s="219"/>
      <c r="J665" s="220">
        <f>ROUND(I665*H665,2)</f>
        <v>0</v>
      </c>
      <c r="K665" s="216" t="s">
        <v>151</v>
      </c>
      <c r="L665" s="46"/>
      <c r="M665" s="221" t="s">
        <v>19</v>
      </c>
      <c r="N665" s="222" t="s">
        <v>46</v>
      </c>
      <c r="O665" s="86"/>
      <c r="P665" s="223">
        <f>O665*H665</f>
        <v>0</v>
      </c>
      <c r="Q665" s="223">
        <v>0</v>
      </c>
      <c r="R665" s="223">
        <f>Q665*H665</f>
        <v>0</v>
      </c>
      <c r="S665" s="223">
        <v>0</v>
      </c>
      <c r="T665" s="224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5" t="s">
        <v>176</v>
      </c>
      <c r="AT665" s="225" t="s">
        <v>147</v>
      </c>
      <c r="AU665" s="225" t="s">
        <v>85</v>
      </c>
      <c r="AY665" s="19" t="s">
        <v>144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9" t="s">
        <v>83</v>
      </c>
      <c r="BK665" s="226">
        <f>ROUND(I665*H665,2)</f>
        <v>0</v>
      </c>
      <c r="BL665" s="19" t="s">
        <v>176</v>
      </c>
      <c r="BM665" s="225" t="s">
        <v>845</v>
      </c>
    </row>
    <row r="666" s="2" customFormat="1">
      <c r="A666" s="40"/>
      <c r="B666" s="41"/>
      <c r="C666" s="42"/>
      <c r="D666" s="227" t="s">
        <v>154</v>
      </c>
      <c r="E666" s="42"/>
      <c r="F666" s="228" t="s">
        <v>844</v>
      </c>
      <c r="G666" s="42"/>
      <c r="H666" s="42"/>
      <c r="I666" s="229"/>
      <c r="J666" s="42"/>
      <c r="K666" s="42"/>
      <c r="L666" s="46"/>
      <c r="M666" s="230"/>
      <c r="N666" s="231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154</v>
      </c>
      <c r="AU666" s="19" t="s">
        <v>85</v>
      </c>
    </row>
    <row r="667" s="2" customFormat="1">
      <c r="A667" s="40"/>
      <c r="B667" s="41"/>
      <c r="C667" s="42"/>
      <c r="D667" s="232" t="s">
        <v>155</v>
      </c>
      <c r="E667" s="42"/>
      <c r="F667" s="233" t="s">
        <v>846</v>
      </c>
      <c r="G667" s="42"/>
      <c r="H667" s="42"/>
      <c r="I667" s="229"/>
      <c r="J667" s="42"/>
      <c r="K667" s="42"/>
      <c r="L667" s="46"/>
      <c r="M667" s="230"/>
      <c r="N667" s="231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155</v>
      </c>
      <c r="AU667" s="19" t="s">
        <v>85</v>
      </c>
    </row>
    <row r="668" s="15" customFormat="1">
      <c r="A668" s="15"/>
      <c r="B668" s="261"/>
      <c r="C668" s="262"/>
      <c r="D668" s="227" t="s">
        <v>173</v>
      </c>
      <c r="E668" s="263" t="s">
        <v>19</v>
      </c>
      <c r="F668" s="264" t="s">
        <v>847</v>
      </c>
      <c r="G668" s="262"/>
      <c r="H668" s="263" t="s">
        <v>19</v>
      </c>
      <c r="I668" s="265"/>
      <c r="J668" s="262"/>
      <c r="K668" s="262"/>
      <c r="L668" s="266"/>
      <c r="M668" s="267"/>
      <c r="N668" s="268"/>
      <c r="O668" s="268"/>
      <c r="P668" s="268"/>
      <c r="Q668" s="268"/>
      <c r="R668" s="268"/>
      <c r="S668" s="268"/>
      <c r="T668" s="269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0" t="s">
        <v>173</v>
      </c>
      <c r="AU668" s="270" t="s">
        <v>85</v>
      </c>
      <c r="AV668" s="15" t="s">
        <v>83</v>
      </c>
      <c r="AW668" s="15" t="s">
        <v>37</v>
      </c>
      <c r="AX668" s="15" t="s">
        <v>75</v>
      </c>
      <c r="AY668" s="270" t="s">
        <v>144</v>
      </c>
    </row>
    <row r="669" s="13" customFormat="1">
      <c r="A669" s="13"/>
      <c r="B669" s="235"/>
      <c r="C669" s="236"/>
      <c r="D669" s="227" t="s">
        <v>173</v>
      </c>
      <c r="E669" s="237" t="s">
        <v>19</v>
      </c>
      <c r="F669" s="238" t="s">
        <v>848</v>
      </c>
      <c r="G669" s="236"/>
      <c r="H669" s="239">
        <v>37.380000000000003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5" t="s">
        <v>173</v>
      </c>
      <c r="AU669" s="245" t="s">
        <v>85</v>
      </c>
      <c r="AV669" s="13" t="s">
        <v>85</v>
      </c>
      <c r="AW669" s="13" t="s">
        <v>37</v>
      </c>
      <c r="AX669" s="13" t="s">
        <v>75</v>
      </c>
      <c r="AY669" s="245" t="s">
        <v>144</v>
      </c>
    </row>
    <row r="670" s="13" customFormat="1">
      <c r="A670" s="13"/>
      <c r="B670" s="235"/>
      <c r="C670" s="236"/>
      <c r="D670" s="227" t="s">
        <v>173</v>
      </c>
      <c r="E670" s="237" t="s">
        <v>19</v>
      </c>
      <c r="F670" s="238" t="s">
        <v>849</v>
      </c>
      <c r="G670" s="236"/>
      <c r="H670" s="239">
        <v>24.920000000000002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5" t="s">
        <v>173</v>
      </c>
      <c r="AU670" s="245" t="s">
        <v>85</v>
      </c>
      <c r="AV670" s="13" t="s">
        <v>85</v>
      </c>
      <c r="AW670" s="13" t="s">
        <v>37</v>
      </c>
      <c r="AX670" s="13" t="s">
        <v>75</v>
      </c>
      <c r="AY670" s="245" t="s">
        <v>144</v>
      </c>
    </row>
    <row r="671" s="13" customFormat="1">
      <c r="A671" s="13"/>
      <c r="B671" s="235"/>
      <c r="C671" s="236"/>
      <c r="D671" s="227" t="s">
        <v>173</v>
      </c>
      <c r="E671" s="237" t="s">
        <v>19</v>
      </c>
      <c r="F671" s="238" t="s">
        <v>850</v>
      </c>
      <c r="G671" s="236"/>
      <c r="H671" s="239">
        <v>119.52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5" t="s">
        <v>173</v>
      </c>
      <c r="AU671" s="245" t="s">
        <v>85</v>
      </c>
      <c r="AV671" s="13" t="s">
        <v>85</v>
      </c>
      <c r="AW671" s="13" t="s">
        <v>37</v>
      </c>
      <c r="AX671" s="13" t="s">
        <v>75</v>
      </c>
      <c r="AY671" s="245" t="s">
        <v>144</v>
      </c>
    </row>
    <row r="672" s="13" customFormat="1">
      <c r="A672" s="13"/>
      <c r="B672" s="235"/>
      <c r="C672" s="236"/>
      <c r="D672" s="227" t="s">
        <v>173</v>
      </c>
      <c r="E672" s="237" t="s">
        <v>19</v>
      </c>
      <c r="F672" s="238" t="s">
        <v>851</v>
      </c>
      <c r="G672" s="236"/>
      <c r="H672" s="239">
        <v>318.5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173</v>
      </c>
      <c r="AU672" s="245" t="s">
        <v>85</v>
      </c>
      <c r="AV672" s="13" t="s">
        <v>85</v>
      </c>
      <c r="AW672" s="13" t="s">
        <v>37</v>
      </c>
      <c r="AX672" s="13" t="s">
        <v>75</v>
      </c>
      <c r="AY672" s="245" t="s">
        <v>144</v>
      </c>
    </row>
    <row r="673" s="13" customFormat="1">
      <c r="A673" s="13"/>
      <c r="B673" s="235"/>
      <c r="C673" s="236"/>
      <c r="D673" s="227" t="s">
        <v>173</v>
      </c>
      <c r="E673" s="237" t="s">
        <v>19</v>
      </c>
      <c r="F673" s="238" t="s">
        <v>397</v>
      </c>
      <c r="G673" s="236"/>
      <c r="H673" s="239">
        <v>22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5" t="s">
        <v>173</v>
      </c>
      <c r="AU673" s="245" t="s">
        <v>85</v>
      </c>
      <c r="AV673" s="13" t="s">
        <v>85</v>
      </c>
      <c r="AW673" s="13" t="s">
        <v>37</v>
      </c>
      <c r="AX673" s="13" t="s">
        <v>75</v>
      </c>
      <c r="AY673" s="245" t="s">
        <v>144</v>
      </c>
    </row>
    <row r="674" s="13" customFormat="1">
      <c r="A674" s="13"/>
      <c r="B674" s="235"/>
      <c r="C674" s="236"/>
      <c r="D674" s="227" t="s">
        <v>173</v>
      </c>
      <c r="E674" s="237" t="s">
        <v>19</v>
      </c>
      <c r="F674" s="238" t="s">
        <v>825</v>
      </c>
      <c r="G674" s="236"/>
      <c r="H674" s="239">
        <v>49.700000000000003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173</v>
      </c>
      <c r="AU674" s="245" t="s">
        <v>85</v>
      </c>
      <c r="AV674" s="13" t="s">
        <v>85</v>
      </c>
      <c r="AW674" s="13" t="s">
        <v>37</v>
      </c>
      <c r="AX674" s="13" t="s">
        <v>75</v>
      </c>
      <c r="AY674" s="245" t="s">
        <v>144</v>
      </c>
    </row>
    <row r="675" s="13" customFormat="1">
      <c r="A675" s="13"/>
      <c r="B675" s="235"/>
      <c r="C675" s="236"/>
      <c r="D675" s="227" t="s">
        <v>173</v>
      </c>
      <c r="E675" s="237" t="s">
        <v>19</v>
      </c>
      <c r="F675" s="238" t="s">
        <v>826</v>
      </c>
      <c r="G675" s="236"/>
      <c r="H675" s="239">
        <v>30.5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5" t="s">
        <v>173</v>
      </c>
      <c r="AU675" s="245" t="s">
        <v>85</v>
      </c>
      <c r="AV675" s="13" t="s">
        <v>85</v>
      </c>
      <c r="AW675" s="13" t="s">
        <v>37</v>
      </c>
      <c r="AX675" s="13" t="s">
        <v>75</v>
      </c>
      <c r="AY675" s="245" t="s">
        <v>144</v>
      </c>
    </row>
    <row r="676" s="13" customFormat="1">
      <c r="A676" s="13"/>
      <c r="B676" s="235"/>
      <c r="C676" s="236"/>
      <c r="D676" s="227" t="s">
        <v>173</v>
      </c>
      <c r="E676" s="237" t="s">
        <v>19</v>
      </c>
      <c r="F676" s="238" t="s">
        <v>827</v>
      </c>
      <c r="G676" s="236"/>
      <c r="H676" s="239">
        <v>9.4499999999999993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173</v>
      </c>
      <c r="AU676" s="245" t="s">
        <v>85</v>
      </c>
      <c r="AV676" s="13" t="s">
        <v>85</v>
      </c>
      <c r="AW676" s="13" t="s">
        <v>37</v>
      </c>
      <c r="AX676" s="13" t="s">
        <v>75</v>
      </c>
      <c r="AY676" s="245" t="s">
        <v>144</v>
      </c>
    </row>
    <row r="677" s="14" customFormat="1">
      <c r="A677" s="14"/>
      <c r="B677" s="246"/>
      <c r="C677" s="247"/>
      <c r="D677" s="227" t="s">
        <v>173</v>
      </c>
      <c r="E677" s="248" t="s">
        <v>19</v>
      </c>
      <c r="F677" s="249" t="s">
        <v>175</v>
      </c>
      <c r="G677" s="247"/>
      <c r="H677" s="250">
        <v>611.97000000000003</v>
      </c>
      <c r="I677" s="251"/>
      <c r="J677" s="247"/>
      <c r="K677" s="247"/>
      <c r="L677" s="252"/>
      <c r="M677" s="253"/>
      <c r="N677" s="254"/>
      <c r="O677" s="254"/>
      <c r="P677" s="254"/>
      <c r="Q677" s="254"/>
      <c r="R677" s="254"/>
      <c r="S677" s="254"/>
      <c r="T677" s="255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6" t="s">
        <v>173</v>
      </c>
      <c r="AU677" s="256" t="s">
        <v>85</v>
      </c>
      <c r="AV677" s="14" t="s">
        <v>176</v>
      </c>
      <c r="AW677" s="14" t="s">
        <v>37</v>
      </c>
      <c r="AX677" s="14" t="s">
        <v>83</v>
      </c>
      <c r="AY677" s="256" t="s">
        <v>144</v>
      </c>
    </row>
    <row r="678" s="2" customFormat="1" ht="14.4" customHeight="1">
      <c r="A678" s="40"/>
      <c r="B678" s="41"/>
      <c r="C678" s="214" t="s">
        <v>852</v>
      </c>
      <c r="D678" s="214" t="s">
        <v>147</v>
      </c>
      <c r="E678" s="215" t="s">
        <v>853</v>
      </c>
      <c r="F678" s="216" t="s">
        <v>854</v>
      </c>
      <c r="G678" s="217" t="s">
        <v>187</v>
      </c>
      <c r="H678" s="218">
        <v>250.16</v>
      </c>
      <c r="I678" s="219"/>
      <c r="J678" s="220">
        <f>ROUND(I678*H678,2)</f>
        <v>0</v>
      </c>
      <c r="K678" s="216" t="s">
        <v>151</v>
      </c>
      <c r="L678" s="46"/>
      <c r="M678" s="221" t="s">
        <v>19</v>
      </c>
      <c r="N678" s="222" t="s">
        <v>46</v>
      </c>
      <c r="O678" s="86"/>
      <c r="P678" s="223">
        <f>O678*H678</f>
        <v>0</v>
      </c>
      <c r="Q678" s="223">
        <v>0</v>
      </c>
      <c r="R678" s="223">
        <f>Q678*H678</f>
        <v>0</v>
      </c>
      <c r="S678" s="223">
        <v>0</v>
      </c>
      <c r="T678" s="224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5" t="s">
        <v>176</v>
      </c>
      <c r="AT678" s="225" t="s">
        <v>147</v>
      </c>
      <c r="AU678" s="225" t="s">
        <v>85</v>
      </c>
      <c r="AY678" s="19" t="s">
        <v>144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9" t="s">
        <v>83</v>
      </c>
      <c r="BK678" s="226">
        <f>ROUND(I678*H678,2)</f>
        <v>0</v>
      </c>
      <c r="BL678" s="19" t="s">
        <v>176</v>
      </c>
      <c r="BM678" s="225" t="s">
        <v>855</v>
      </c>
    </row>
    <row r="679" s="2" customFormat="1">
      <c r="A679" s="40"/>
      <c r="B679" s="41"/>
      <c r="C679" s="42"/>
      <c r="D679" s="227" t="s">
        <v>154</v>
      </c>
      <c r="E679" s="42"/>
      <c r="F679" s="228" t="s">
        <v>856</v>
      </c>
      <c r="G679" s="42"/>
      <c r="H679" s="42"/>
      <c r="I679" s="229"/>
      <c r="J679" s="42"/>
      <c r="K679" s="42"/>
      <c r="L679" s="46"/>
      <c r="M679" s="230"/>
      <c r="N679" s="231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154</v>
      </c>
      <c r="AU679" s="19" t="s">
        <v>85</v>
      </c>
    </row>
    <row r="680" s="2" customFormat="1">
      <c r="A680" s="40"/>
      <c r="B680" s="41"/>
      <c r="C680" s="42"/>
      <c r="D680" s="232" t="s">
        <v>155</v>
      </c>
      <c r="E680" s="42"/>
      <c r="F680" s="233" t="s">
        <v>857</v>
      </c>
      <c r="G680" s="42"/>
      <c r="H680" s="42"/>
      <c r="I680" s="229"/>
      <c r="J680" s="42"/>
      <c r="K680" s="42"/>
      <c r="L680" s="46"/>
      <c r="M680" s="230"/>
      <c r="N680" s="231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155</v>
      </c>
      <c r="AU680" s="19" t="s">
        <v>85</v>
      </c>
    </row>
    <row r="681" s="13" customFormat="1">
      <c r="A681" s="13"/>
      <c r="B681" s="235"/>
      <c r="C681" s="236"/>
      <c r="D681" s="227" t="s">
        <v>173</v>
      </c>
      <c r="E681" s="237" t="s">
        <v>19</v>
      </c>
      <c r="F681" s="238" t="s">
        <v>858</v>
      </c>
      <c r="G681" s="236"/>
      <c r="H681" s="239">
        <v>250.16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5" t="s">
        <v>173</v>
      </c>
      <c r="AU681" s="245" t="s">
        <v>85</v>
      </c>
      <c r="AV681" s="13" t="s">
        <v>85</v>
      </c>
      <c r="AW681" s="13" t="s">
        <v>37</v>
      </c>
      <c r="AX681" s="13" t="s">
        <v>75</v>
      </c>
      <c r="AY681" s="245" t="s">
        <v>144</v>
      </c>
    </row>
    <row r="682" s="14" customFormat="1">
      <c r="A682" s="14"/>
      <c r="B682" s="246"/>
      <c r="C682" s="247"/>
      <c r="D682" s="227" t="s">
        <v>173</v>
      </c>
      <c r="E682" s="248" t="s">
        <v>19</v>
      </c>
      <c r="F682" s="249" t="s">
        <v>175</v>
      </c>
      <c r="G682" s="247"/>
      <c r="H682" s="250">
        <v>250.16</v>
      </c>
      <c r="I682" s="251"/>
      <c r="J682" s="247"/>
      <c r="K682" s="247"/>
      <c r="L682" s="252"/>
      <c r="M682" s="253"/>
      <c r="N682" s="254"/>
      <c r="O682" s="254"/>
      <c r="P682" s="254"/>
      <c r="Q682" s="254"/>
      <c r="R682" s="254"/>
      <c r="S682" s="254"/>
      <c r="T682" s="25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6" t="s">
        <v>173</v>
      </c>
      <c r="AU682" s="256" t="s">
        <v>85</v>
      </c>
      <c r="AV682" s="14" t="s">
        <v>176</v>
      </c>
      <c r="AW682" s="14" t="s">
        <v>37</v>
      </c>
      <c r="AX682" s="14" t="s">
        <v>83</v>
      </c>
      <c r="AY682" s="256" t="s">
        <v>144</v>
      </c>
    </row>
    <row r="683" s="2" customFormat="1" ht="14.4" customHeight="1">
      <c r="A683" s="40"/>
      <c r="B683" s="41"/>
      <c r="C683" s="214" t="s">
        <v>859</v>
      </c>
      <c r="D683" s="214" t="s">
        <v>147</v>
      </c>
      <c r="E683" s="215" t="s">
        <v>853</v>
      </c>
      <c r="F683" s="216" t="s">
        <v>854</v>
      </c>
      <c r="G683" s="217" t="s">
        <v>187</v>
      </c>
      <c r="H683" s="218">
        <v>111.65000000000001</v>
      </c>
      <c r="I683" s="219"/>
      <c r="J683" s="220">
        <f>ROUND(I683*H683,2)</f>
        <v>0</v>
      </c>
      <c r="K683" s="216" t="s">
        <v>151</v>
      </c>
      <c r="L683" s="46"/>
      <c r="M683" s="221" t="s">
        <v>19</v>
      </c>
      <c r="N683" s="222" t="s">
        <v>46</v>
      </c>
      <c r="O683" s="86"/>
      <c r="P683" s="223">
        <f>O683*H683</f>
        <v>0</v>
      </c>
      <c r="Q683" s="223">
        <v>0</v>
      </c>
      <c r="R683" s="223">
        <f>Q683*H683</f>
        <v>0</v>
      </c>
      <c r="S683" s="223">
        <v>0</v>
      </c>
      <c r="T683" s="224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25" t="s">
        <v>176</v>
      </c>
      <c r="AT683" s="225" t="s">
        <v>147</v>
      </c>
      <c r="AU683" s="225" t="s">
        <v>85</v>
      </c>
      <c r="AY683" s="19" t="s">
        <v>144</v>
      </c>
      <c r="BE683" s="226">
        <f>IF(N683="základní",J683,0)</f>
        <v>0</v>
      </c>
      <c r="BF683" s="226">
        <f>IF(N683="snížená",J683,0)</f>
        <v>0</v>
      </c>
      <c r="BG683" s="226">
        <f>IF(N683="zákl. přenesená",J683,0)</f>
        <v>0</v>
      </c>
      <c r="BH683" s="226">
        <f>IF(N683="sníž. přenesená",J683,0)</f>
        <v>0</v>
      </c>
      <c r="BI683" s="226">
        <f>IF(N683="nulová",J683,0)</f>
        <v>0</v>
      </c>
      <c r="BJ683" s="19" t="s">
        <v>83</v>
      </c>
      <c r="BK683" s="226">
        <f>ROUND(I683*H683,2)</f>
        <v>0</v>
      </c>
      <c r="BL683" s="19" t="s">
        <v>176</v>
      </c>
      <c r="BM683" s="225" t="s">
        <v>860</v>
      </c>
    </row>
    <row r="684" s="2" customFormat="1">
      <c r="A684" s="40"/>
      <c r="B684" s="41"/>
      <c r="C684" s="42"/>
      <c r="D684" s="227" t="s">
        <v>154</v>
      </c>
      <c r="E684" s="42"/>
      <c r="F684" s="228" t="s">
        <v>856</v>
      </c>
      <c r="G684" s="42"/>
      <c r="H684" s="42"/>
      <c r="I684" s="229"/>
      <c r="J684" s="42"/>
      <c r="K684" s="42"/>
      <c r="L684" s="46"/>
      <c r="M684" s="230"/>
      <c r="N684" s="231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154</v>
      </c>
      <c r="AU684" s="19" t="s">
        <v>85</v>
      </c>
    </row>
    <row r="685" s="2" customFormat="1">
      <c r="A685" s="40"/>
      <c r="B685" s="41"/>
      <c r="C685" s="42"/>
      <c r="D685" s="232" t="s">
        <v>155</v>
      </c>
      <c r="E685" s="42"/>
      <c r="F685" s="233" t="s">
        <v>857</v>
      </c>
      <c r="G685" s="42"/>
      <c r="H685" s="42"/>
      <c r="I685" s="229"/>
      <c r="J685" s="42"/>
      <c r="K685" s="42"/>
      <c r="L685" s="46"/>
      <c r="M685" s="230"/>
      <c r="N685" s="231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155</v>
      </c>
      <c r="AU685" s="19" t="s">
        <v>85</v>
      </c>
    </row>
    <row r="686" s="2" customFormat="1">
      <c r="A686" s="40"/>
      <c r="B686" s="41"/>
      <c r="C686" s="42"/>
      <c r="D686" s="227" t="s">
        <v>162</v>
      </c>
      <c r="E686" s="42"/>
      <c r="F686" s="234" t="s">
        <v>861</v>
      </c>
      <c r="G686" s="42"/>
      <c r="H686" s="42"/>
      <c r="I686" s="229"/>
      <c r="J686" s="42"/>
      <c r="K686" s="42"/>
      <c r="L686" s="46"/>
      <c r="M686" s="230"/>
      <c r="N686" s="231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162</v>
      </c>
      <c r="AU686" s="19" t="s">
        <v>85</v>
      </c>
    </row>
    <row r="687" s="15" customFormat="1">
      <c r="A687" s="15"/>
      <c r="B687" s="261"/>
      <c r="C687" s="262"/>
      <c r="D687" s="227" t="s">
        <v>173</v>
      </c>
      <c r="E687" s="263" t="s">
        <v>19</v>
      </c>
      <c r="F687" s="264" t="s">
        <v>396</v>
      </c>
      <c r="G687" s="262"/>
      <c r="H687" s="263" t="s">
        <v>19</v>
      </c>
      <c r="I687" s="265"/>
      <c r="J687" s="262"/>
      <c r="K687" s="262"/>
      <c r="L687" s="266"/>
      <c r="M687" s="267"/>
      <c r="N687" s="268"/>
      <c r="O687" s="268"/>
      <c r="P687" s="268"/>
      <c r="Q687" s="268"/>
      <c r="R687" s="268"/>
      <c r="S687" s="268"/>
      <c r="T687" s="269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0" t="s">
        <v>173</v>
      </c>
      <c r="AU687" s="270" t="s">
        <v>85</v>
      </c>
      <c r="AV687" s="15" t="s">
        <v>83</v>
      </c>
      <c r="AW687" s="15" t="s">
        <v>37</v>
      </c>
      <c r="AX687" s="15" t="s">
        <v>75</v>
      </c>
      <c r="AY687" s="270" t="s">
        <v>144</v>
      </c>
    </row>
    <row r="688" s="13" customFormat="1">
      <c r="A688" s="13"/>
      <c r="B688" s="235"/>
      <c r="C688" s="236"/>
      <c r="D688" s="227" t="s">
        <v>173</v>
      </c>
      <c r="E688" s="237" t="s">
        <v>19</v>
      </c>
      <c r="F688" s="238" t="s">
        <v>397</v>
      </c>
      <c r="G688" s="236"/>
      <c r="H688" s="239">
        <v>22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173</v>
      </c>
      <c r="AU688" s="245" t="s">
        <v>85</v>
      </c>
      <c r="AV688" s="13" t="s">
        <v>85</v>
      </c>
      <c r="AW688" s="13" t="s">
        <v>37</v>
      </c>
      <c r="AX688" s="13" t="s">
        <v>75</v>
      </c>
      <c r="AY688" s="245" t="s">
        <v>144</v>
      </c>
    </row>
    <row r="689" s="13" customFormat="1">
      <c r="A689" s="13"/>
      <c r="B689" s="235"/>
      <c r="C689" s="236"/>
      <c r="D689" s="227" t="s">
        <v>173</v>
      </c>
      <c r="E689" s="237" t="s">
        <v>19</v>
      </c>
      <c r="F689" s="238" t="s">
        <v>825</v>
      </c>
      <c r="G689" s="236"/>
      <c r="H689" s="239">
        <v>49.700000000000003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173</v>
      </c>
      <c r="AU689" s="245" t="s">
        <v>85</v>
      </c>
      <c r="AV689" s="13" t="s">
        <v>85</v>
      </c>
      <c r="AW689" s="13" t="s">
        <v>37</v>
      </c>
      <c r="AX689" s="13" t="s">
        <v>75</v>
      </c>
      <c r="AY689" s="245" t="s">
        <v>144</v>
      </c>
    </row>
    <row r="690" s="13" customFormat="1">
      <c r="A690" s="13"/>
      <c r="B690" s="235"/>
      <c r="C690" s="236"/>
      <c r="D690" s="227" t="s">
        <v>173</v>
      </c>
      <c r="E690" s="237" t="s">
        <v>19</v>
      </c>
      <c r="F690" s="238" t="s">
        <v>826</v>
      </c>
      <c r="G690" s="236"/>
      <c r="H690" s="239">
        <v>30.5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173</v>
      </c>
      <c r="AU690" s="245" t="s">
        <v>85</v>
      </c>
      <c r="AV690" s="13" t="s">
        <v>85</v>
      </c>
      <c r="AW690" s="13" t="s">
        <v>37</v>
      </c>
      <c r="AX690" s="13" t="s">
        <v>75</v>
      </c>
      <c r="AY690" s="245" t="s">
        <v>144</v>
      </c>
    </row>
    <row r="691" s="13" customFormat="1">
      <c r="A691" s="13"/>
      <c r="B691" s="235"/>
      <c r="C691" s="236"/>
      <c r="D691" s="227" t="s">
        <v>173</v>
      </c>
      <c r="E691" s="237" t="s">
        <v>19</v>
      </c>
      <c r="F691" s="238" t="s">
        <v>827</v>
      </c>
      <c r="G691" s="236"/>
      <c r="H691" s="239">
        <v>9.4499999999999993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173</v>
      </c>
      <c r="AU691" s="245" t="s">
        <v>85</v>
      </c>
      <c r="AV691" s="13" t="s">
        <v>85</v>
      </c>
      <c r="AW691" s="13" t="s">
        <v>37</v>
      </c>
      <c r="AX691" s="13" t="s">
        <v>75</v>
      </c>
      <c r="AY691" s="245" t="s">
        <v>144</v>
      </c>
    </row>
    <row r="692" s="14" customFormat="1">
      <c r="A692" s="14"/>
      <c r="B692" s="246"/>
      <c r="C692" s="247"/>
      <c r="D692" s="227" t="s">
        <v>173</v>
      </c>
      <c r="E692" s="248" t="s">
        <v>19</v>
      </c>
      <c r="F692" s="249" t="s">
        <v>175</v>
      </c>
      <c r="G692" s="247"/>
      <c r="H692" s="250">
        <v>111.65000000000001</v>
      </c>
      <c r="I692" s="251"/>
      <c r="J692" s="247"/>
      <c r="K692" s="247"/>
      <c r="L692" s="252"/>
      <c r="M692" s="253"/>
      <c r="N692" s="254"/>
      <c r="O692" s="254"/>
      <c r="P692" s="254"/>
      <c r="Q692" s="254"/>
      <c r="R692" s="254"/>
      <c r="S692" s="254"/>
      <c r="T692" s="25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6" t="s">
        <v>173</v>
      </c>
      <c r="AU692" s="256" t="s">
        <v>85</v>
      </c>
      <c r="AV692" s="14" t="s">
        <v>176</v>
      </c>
      <c r="AW692" s="14" t="s">
        <v>37</v>
      </c>
      <c r="AX692" s="14" t="s">
        <v>83</v>
      </c>
      <c r="AY692" s="256" t="s">
        <v>144</v>
      </c>
    </row>
    <row r="693" s="2" customFormat="1" ht="14.4" customHeight="1">
      <c r="A693" s="40"/>
      <c r="B693" s="41"/>
      <c r="C693" s="214" t="s">
        <v>862</v>
      </c>
      <c r="D693" s="214" t="s">
        <v>147</v>
      </c>
      <c r="E693" s="215" t="s">
        <v>863</v>
      </c>
      <c r="F693" s="216" t="s">
        <v>864</v>
      </c>
      <c r="G693" s="217" t="s">
        <v>187</v>
      </c>
      <c r="H693" s="218">
        <v>33.060000000000002</v>
      </c>
      <c r="I693" s="219"/>
      <c r="J693" s="220">
        <f>ROUND(I693*H693,2)</f>
        <v>0</v>
      </c>
      <c r="K693" s="216" t="s">
        <v>19</v>
      </c>
      <c r="L693" s="46"/>
      <c r="M693" s="221" t="s">
        <v>19</v>
      </c>
      <c r="N693" s="222" t="s">
        <v>46</v>
      </c>
      <c r="O693" s="86"/>
      <c r="P693" s="223">
        <f>O693*H693</f>
        <v>0</v>
      </c>
      <c r="Q693" s="223">
        <v>0</v>
      </c>
      <c r="R693" s="223">
        <f>Q693*H693</f>
        <v>0</v>
      </c>
      <c r="S693" s="223">
        <v>0</v>
      </c>
      <c r="T693" s="224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25" t="s">
        <v>176</v>
      </c>
      <c r="AT693" s="225" t="s">
        <v>147</v>
      </c>
      <c r="AU693" s="225" t="s">
        <v>85</v>
      </c>
      <c r="AY693" s="19" t="s">
        <v>144</v>
      </c>
      <c r="BE693" s="226">
        <f>IF(N693="základní",J693,0)</f>
        <v>0</v>
      </c>
      <c r="BF693" s="226">
        <f>IF(N693="snížená",J693,0)</f>
        <v>0</v>
      </c>
      <c r="BG693" s="226">
        <f>IF(N693="zákl. přenesená",J693,0)</f>
        <v>0</v>
      </c>
      <c r="BH693" s="226">
        <f>IF(N693="sníž. přenesená",J693,0)</f>
        <v>0</v>
      </c>
      <c r="BI693" s="226">
        <f>IF(N693="nulová",J693,0)</f>
        <v>0</v>
      </c>
      <c r="BJ693" s="19" t="s">
        <v>83</v>
      </c>
      <c r="BK693" s="226">
        <f>ROUND(I693*H693,2)</f>
        <v>0</v>
      </c>
      <c r="BL693" s="19" t="s">
        <v>176</v>
      </c>
      <c r="BM693" s="225" t="s">
        <v>865</v>
      </c>
    </row>
    <row r="694" s="2" customFormat="1">
      <c r="A694" s="40"/>
      <c r="B694" s="41"/>
      <c r="C694" s="42"/>
      <c r="D694" s="227" t="s">
        <v>154</v>
      </c>
      <c r="E694" s="42"/>
      <c r="F694" s="228" t="s">
        <v>864</v>
      </c>
      <c r="G694" s="42"/>
      <c r="H694" s="42"/>
      <c r="I694" s="229"/>
      <c r="J694" s="42"/>
      <c r="K694" s="42"/>
      <c r="L694" s="46"/>
      <c r="M694" s="230"/>
      <c r="N694" s="231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154</v>
      </c>
      <c r="AU694" s="19" t="s">
        <v>85</v>
      </c>
    </row>
    <row r="695" s="2" customFormat="1">
      <c r="A695" s="40"/>
      <c r="B695" s="41"/>
      <c r="C695" s="42"/>
      <c r="D695" s="227" t="s">
        <v>162</v>
      </c>
      <c r="E695" s="42"/>
      <c r="F695" s="234" t="s">
        <v>866</v>
      </c>
      <c r="G695" s="42"/>
      <c r="H695" s="42"/>
      <c r="I695" s="229"/>
      <c r="J695" s="42"/>
      <c r="K695" s="42"/>
      <c r="L695" s="46"/>
      <c r="M695" s="230"/>
      <c r="N695" s="231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162</v>
      </c>
      <c r="AU695" s="19" t="s">
        <v>85</v>
      </c>
    </row>
    <row r="696" s="13" customFormat="1">
      <c r="A696" s="13"/>
      <c r="B696" s="235"/>
      <c r="C696" s="236"/>
      <c r="D696" s="227" t="s">
        <v>173</v>
      </c>
      <c r="E696" s="237" t="s">
        <v>19</v>
      </c>
      <c r="F696" s="238" t="s">
        <v>867</v>
      </c>
      <c r="G696" s="236"/>
      <c r="H696" s="239">
        <v>33.060000000000002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173</v>
      </c>
      <c r="AU696" s="245" t="s">
        <v>85</v>
      </c>
      <c r="AV696" s="13" t="s">
        <v>85</v>
      </c>
      <c r="AW696" s="13" t="s">
        <v>37</v>
      </c>
      <c r="AX696" s="13" t="s">
        <v>75</v>
      </c>
      <c r="AY696" s="245" t="s">
        <v>144</v>
      </c>
    </row>
    <row r="697" s="14" customFormat="1">
      <c r="A697" s="14"/>
      <c r="B697" s="246"/>
      <c r="C697" s="247"/>
      <c r="D697" s="227" t="s">
        <v>173</v>
      </c>
      <c r="E697" s="248" t="s">
        <v>19</v>
      </c>
      <c r="F697" s="249" t="s">
        <v>175</v>
      </c>
      <c r="G697" s="247"/>
      <c r="H697" s="250">
        <v>33.060000000000002</v>
      </c>
      <c r="I697" s="251"/>
      <c r="J697" s="247"/>
      <c r="K697" s="247"/>
      <c r="L697" s="252"/>
      <c r="M697" s="253"/>
      <c r="N697" s="254"/>
      <c r="O697" s="254"/>
      <c r="P697" s="254"/>
      <c r="Q697" s="254"/>
      <c r="R697" s="254"/>
      <c r="S697" s="254"/>
      <c r="T697" s="255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6" t="s">
        <v>173</v>
      </c>
      <c r="AU697" s="256" t="s">
        <v>85</v>
      </c>
      <c r="AV697" s="14" t="s">
        <v>176</v>
      </c>
      <c r="AW697" s="14" t="s">
        <v>37</v>
      </c>
      <c r="AX697" s="14" t="s">
        <v>83</v>
      </c>
      <c r="AY697" s="256" t="s">
        <v>144</v>
      </c>
    </row>
    <row r="698" s="2" customFormat="1" ht="14.4" customHeight="1">
      <c r="A698" s="40"/>
      <c r="B698" s="41"/>
      <c r="C698" s="214" t="s">
        <v>868</v>
      </c>
      <c r="D698" s="214" t="s">
        <v>147</v>
      </c>
      <c r="E698" s="215" t="s">
        <v>869</v>
      </c>
      <c r="F698" s="216" t="s">
        <v>870</v>
      </c>
      <c r="G698" s="217" t="s">
        <v>187</v>
      </c>
      <c r="H698" s="218">
        <v>500.31999999999999</v>
      </c>
      <c r="I698" s="219"/>
      <c r="J698" s="220">
        <f>ROUND(I698*H698,2)</f>
        <v>0</v>
      </c>
      <c r="K698" s="216" t="s">
        <v>151</v>
      </c>
      <c r="L698" s="46"/>
      <c r="M698" s="221" t="s">
        <v>19</v>
      </c>
      <c r="N698" s="222" t="s">
        <v>46</v>
      </c>
      <c r="O698" s="86"/>
      <c r="P698" s="223">
        <f>O698*H698</f>
        <v>0</v>
      </c>
      <c r="Q698" s="223">
        <v>0</v>
      </c>
      <c r="R698" s="223">
        <f>Q698*H698</f>
        <v>0</v>
      </c>
      <c r="S698" s="223">
        <v>0</v>
      </c>
      <c r="T698" s="224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5" t="s">
        <v>176</v>
      </c>
      <c r="AT698" s="225" t="s">
        <v>147</v>
      </c>
      <c r="AU698" s="225" t="s">
        <v>85</v>
      </c>
      <c r="AY698" s="19" t="s">
        <v>144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9" t="s">
        <v>83</v>
      </c>
      <c r="BK698" s="226">
        <f>ROUND(I698*H698,2)</f>
        <v>0</v>
      </c>
      <c r="BL698" s="19" t="s">
        <v>176</v>
      </c>
      <c r="BM698" s="225" t="s">
        <v>871</v>
      </c>
    </row>
    <row r="699" s="2" customFormat="1">
      <c r="A699" s="40"/>
      <c r="B699" s="41"/>
      <c r="C699" s="42"/>
      <c r="D699" s="227" t="s">
        <v>154</v>
      </c>
      <c r="E699" s="42"/>
      <c r="F699" s="228" t="s">
        <v>872</v>
      </c>
      <c r="G699" s="42"/>
      <c r="H699" s="42"/>
      <c r="I699" s="229"/>
      <c r="J699" s="42"/>
      <c r="K699" s="42"/>
      <c r="L699" s="46"/>
      <c r="M699" s="230"/>
      <c r="N699" s="231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154</v>
      </c>
      <c r="AU699" s="19" t="s">
        <v>85</v>
      </c>
    </row>
    <row r="700" s="2" customFormat="1">
      <c r="A700" s="40"/>
      <c r="B700" s="41"/>
      <c r="C700" s="42"/>
      <c r="D700" s="232" t="s">
        <v>155</v>
      </c>
      <c r="E700" s="42"/>
      <c r="F700" s="233" t="s">
        <v>873</v>
      </c>
      <c r="G700" s="42"/>
      <c r="H700" s="42"/>
      <c r="I700" s="229"/>
      <c r="J700" s="42"/>
      <c r="K700" s="42"/>
      <c r="L700" s="46"/>
      <c r="M700" s="230"/>
      <c r="N700" s="231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155</v>
      </c>
      <c r="AU700" s="19" t="s">
        <v>85</v>
      </c>
    </row>
    <row r="701" s="15" customFormat="1">
      <c r="A701" s="15"/>
      <c r="B701" s="261"/>
      <c r="C701" s="262"/>
      <c r="D701" s="227" t="s">
        <v>173</v>
      </c>
      <c r="E701" s="263" t="s">
        <v>19</v>
      </c>
      <c r="F701" s="264" t="s">
        <v>847</v>
      </c>
      <c r="G701" s="262"/>
      <c r="H701" s="263" t="s">
        <v>19</v>
      </c>
      <c r="I701" s="265"/>
      <c r="J701" s="262"/>
      <c r="K701" s="262"/>
      <c r="L701" s="266"/>
      <c r="M701" s="267"/>
      <c r="N701" s="268"/>
      <c r="O701" s="268"/>
      <c r="P701" s="268"/>
      <c r="Q701" s="268"/>
      <c r="R701" s="268"/>
      <c r="S701" s="268"/>
      <c r="T701" s="269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0" t="s">
        <v>173</v>
      </c>
      <c r="AU701" s="270" t="s">
        <v>85</v>
      </c>
      <c r="AV701" s="15" t="s">
        <v>83</v>
      </c>
      <c r="AW701" s="15" t="s">
        <v>37</v>
      </c>
      <c r="AX701" s="15" t="s">
        <v>75</v>
      </c>
      <c r="AY701" s="270" t="s">
        <v>144</v>
      </c>
    </row>
    <row r="702" s="13" customFormat="1">
      <c r="A702" s="13"/>
      <c r="B702" s="235"/>
      <c r="C702" s="236"/>
      <c r="D702" s="227" t="s">
        <v>173</v>
      </c>
      <c r="E702" s="237" t="s">
        <v>19</v>
      </c>
      <c r="F702" s="238" t="s">
        <v>848</v>
      </c>
      <c r="G702" s="236"/>
      <c r="H702" s="239">
        <v>37.380000000000003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5" t="s">
        <v>173</v>
      </c>
      <c r="AU702" s="245" t="s">
        <v>85</v>
      </c>
      <c r="AV702" s="13" t="s">
        <v>85</v>
      </c>
      <c r="AW702" s="13" t="s">
        <v>37</v>
      </c>
      <c r="AX702" s="13" t="s">
        <v>75</v>
      </c>
      <c r="AY702" s="245" t="s">
        <v>144</v>
      </c>
    </row>
    <row r="703" s="13" customFormat="1">
      <c r="A703" s="13"/>
      <c r="B703" s="235"/>
      <c r="C703" s="236"/>
      <c r="D703" s="227" t="s">
        <v>173</v>
      </c>
      <c r="E703" s="237" t="s">
        <v>19</v>
      </c>
      <c r="F703" s="238" t="s">
        <v>849</v>
      </c>
      <c r="G703" s="236"/>
      <c r="H703" s="239">
        <v>24.920000000000002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173</v>
      </c>
      <c r="AU703" s="245" t="s">
        <v>85</v>
      </c>
      <c r="AV703" s="13" t="s">
        <v>85</v>
      </c>
      <c r="AW703" s="13" t="s">
        <v>37</v>
      </c>
      <c r="AX703" s="13" t="s">
        <v>75</v>
      </c>
      <c r="AY703" s="245" t="s">
        <v>144</v>
      </c>
    </row>
    <row r="704" s="13" customFormat="1">
      <c r="A704" s="13"/>
      <c r="B704" s="235"/>
      <c r="C704" s="236"/>
      <c r="D704" s="227" t="s">
        <v>173</v>
      </c>
      <c r="E704" s="237" t="s">
        <v>19</v>
      </c>
      <c r="F704" s="238" t="s">
        <v>850</v>
      </c>
      <c r="G704" s="236"/>
      <c r="H704" s="239">
        <v>119.52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5" t="s">
        <v>173</v>
      </c>
      <c r="AU704" s="245" t="s">
        <v>85</v>
      </c>
      <c r="AV704" s="13" t="s">
        <v>85</v>
      </c>
      <c r="AW704" s="13" t="s">
        <v>37</v>
      </c>
      <c r="AX704" s="13" t="s">
        <v>75</v>
      </c>
      <c r="AY704" s="245" t="s">
        <v>144</v>
      </c>
    </row>
    <row r="705" s="13" customFormat="1">
      <c r="A705" s="13"/>
      <c r="B705" s="235"/>
      <c r="C705" s="236"/>
      <c r="D705" s="227" t="s">
        <v>173</v>
      </c>
      <c r="E705" s="237" t="s">
        <v>19</v>
      </c>
      <c r="F705" s="238" t="s">
        <v>851</v>
      </c>
      <c r="G705" s="236"/>
      <c r="H705" s="239">
        <v>318.5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173</v>
      </c>
      <c r="AU705" s="245" t="s">
        <v>85</v>
      </c>
      <c r="AV705" s="13" t="s">
        <v>85</v>
      </c>
      <c r="AW705" s="13" t="s">
        <v>37</v>
      </c>
      <c r="AX705" s="13" t="s">
        <v>75</v>
      </c>
      <c r="AY705" s="245" t="s">
        <v>144</v>
      </c>
    </row>
    <row r="706" s="14" customFormat="1">
      <c r="A706" s="14"/>
      <c r="B706" s="246"/>
      <c r="C706" s="247"/>
      <c r="D706" s="227" t="s">
        <v>173</v>
      </c>
      <c r="E706" s="248" t="s">
        <v>19</v>
      </c>
      <c r="F706" s="249" t="s">
        <v>175</v>
      </c>
      <c r="G706" s="247"/>
      <c r="H706" s="250">
        <v>500.31999999999999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6" t="s">
        <v>173</v>
      </c>
      <c r="AU706" s="256" t="s">
        <v>85</v>
      </c>
      <c r="AV706" s="14" t="s">
        <v>176</v>
      </c>
      <c r="AW706" s="14" t="s">
        <v>37</v>
      </c>
      <c r="AX706" s="14" t="s">
        <v>83</v>
      </c>
      <c r="AY706" s="256" t="s">
        <v>144</v>
      </c>
    </row>
    <row r="707" s="2" customFormat="1" ht="14.4" customHeight="1">
      <c r="A707" s="40"/>
      <c r="B707" s="41"/>
      <c r="C707" s="214" t="s">
        <v>874</v>
      </c>
      <c r="D707" s="214" t="s">
        <v>147</v>
      </c>
      <c r="E707" s="215" t="s">
        <v>875</v>
      </c>
      <c r="F707" s="216" t="s">
        <v>876</v>
      </c>
      <c r="G707" s="217" t="s">
        <v>187</v>
      </c>
      <c r="H707" s="218">
        <v>500.31999999999999</v>
      </c>
      <c r="I707" s="219"/>
      <c r="J707" s="220">
        <f>ROUND(I707*H707,2)</f>
        <v>0</v>
      </c>
      <c r="K707" s="216" t="s">
        <v>151</v>
      </c>
      <c r="L707" s="46"/>
      <c r="M707" s="221" t="s">
        <v>19</v>
      </c>
      <c r="N707" s="222" t="s">
        <v>46</v>
      </c>
      <c r="O707" s="86"/>
      <c r="P707" s="223">
        <f>O707*H707</f>
        <v>0</v>
      </c>
      <c r="Q707" s="223">
        <v>0</v>
      </c>
      <c r="R707" s="223">
        <f>Q707*H707</f>
        <v>0</v>
      </c>
      <c r="S707" s="223">
        <v>0</v>
      </c>
      <c r="T707" s="224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5" t="s">
        <v>176</v>
      </c>
      <c r="AT707" s="225" t="s">
        <v>147</v>
      </c>
      <c r="AU707" s="225" t="s">
        <v>85</v>
      </c>
      <c r="AY707" s="19" t="s">
        <v>144</v>
      </c>
      <c r="BE707" s="226">
        <f>IF(N707="základní",J707,0)</f>
        <v>0</v>
      </c>
      <c r="BF707" s="226">
        <f>IF(N707="snížená",J707,0)</f>
        <v>0</v>
      </c>
      <c r="BG707" s="226">
        <f>IF(N707="zákl. přenesená",J707,0)</f>
        <v>0</v>
      </c>
      <c r="BH707" s="226">
        <f>IF(N707="sníž. přenesená",J707,0)</f>
        <v>0</v>
      </c>
      <c r="BI707" s="226">
        <f>IF(N707="nulová",J707,0)</f>
        <v>0</v>
      </c>
      <c r="BJ707" s="19" t="s">
        <v>83</v>
      </c>
      <c r="BK707" s="226">
        <f>ROUND(I707*H707,2)</f>
        <v>0</v>
      </c>
      <c r="BL707" s="19" t="s">
        <v>176</v>
      </c>
      <c r="BM707" s="225" t="s">
        <v>877</v>
      </c>
    </row>
    <row r="708" s="2" customFormat="1">
      <c r="A708" s="40"/>
      <c r="B708" s="41"/>
      <c r="C708" s="42"/>
      <c r="D708" s="227" t="s">
        <v>154</v>
      </c>
      <c r="E708" s="42"/>
      <c r="F708" s="228" t="s">
        <v>878</v>
      </c>
      <c r="G708" s="42"/>
      <c r="H708" s="42"/>
      <c r="I708" s="229"/>
      <c r="J708" s="42"/>
      <c r="K708" s="42"/>
      <c r="L708" s="46"/>
      <c r="M708" s="230"/>
      <c r="N708" s="231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154</v>
      </c>
      <c r="AU708" s="19" t="s">
        <v>85</v>
      </c>
    </row>
    <row r="709" s="2" customFormat="1">
      <c r="A709" s="40"/>
      <c r="B709" s="41"/>
      <c r="C709" s="42"/>
      <c r="D709" s="232" t="s">
        <v>155</v>
      </c>
      <c r="E709" s="42"/>
      <c r="F709" s="233" t="s">
        <v>879</v>
      </c>
      <c r="G709" s="42"/>
      <c r="H709" s="42"/>
      <c r="I709" s="229"/>
      <c r="J709" s="42"/>
      <c r="K709" s="42"/>
      <c r="L709" s="46"/>
      <c r="M709" s="230"/>
      <c r="N709" s="231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155</v>
      </c>
      <c r="AU709" s="19" t="s">
        <v>85</v>
      </c>
    </row>
    <row r="710" s="15" customFormat="1">
      <c r="A710" s="15"/>
      <c r="B710" s="261"/>
      <c r="C710" s="262"/>
      <c r="D710" s="227" t="s">
        <v>173</v>
      </c>
      <c r="E710" s="263" t="s">
        <v>19</v>
      </c>
      <c r="F710" s="264" t="s">
        <v>847</v>
      </c>
      <c r="G710" s="262"/>
      <c r="H710" s="263" t="s">
        <v>19</v>
      </c>
      <c r="I710" s="265"/>
      <c r="J710" s="262"/>
      <c r="K710" s="262"/>
      <c r="L710" s="266"/>
      <c r="M710" s="267"/>
      <c r="N710" s="268"/>
      <c r="O710" s="268"/>
      <c r="P710" s="268"/>
      <c r="Q710" s="268"/>
      <c r="R710" s="268"/>
      <c r="S710" s="268"/>
      <c r="T710" s="269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70" t="s">
        <v>173</v>
      </c>
      <c r="AU710" s="270" t="s">
        <v>85</v>
      </c>
      <c r="AV710" s="15" t="s">
        <v>83</v>
      </c>
      <c r="AW710" s="15" t="s">
        <v>37</v>
      </c>
      <c r="AX710" s="15" t="s">
        <v>75</v>
      </c>
      <c r="AY710" s="270" t="s">
        <v>144</v>
      </c>
    </row>
    <row r="711" s="13" customFormat="1">
      <c r="A711" s="13"/>
      <c r="B711" s="235"/>
      <c r="C711" s="236"/>
      <c r="D711" s="227" t="s">
        <v>173</v>
      </c>
      <c r="E711" s="237" t="s">
        <v>19</v>
      </c>
      <c r="F711" s="238" t="s">
        <v>848</v>
      </c>
      <c r="G711" s="236"/>
      <c r="H711" s="239">
        <v>37.380000000000003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5" t="s">
        <v>173</v>
      </c>
      <c r="AU711" s="245" t="s">
        <v>85</v>
      </c>
      <c r="AV711" s="13" t="s">
        <v>85</v>
      </c>
      <c r="AW711" s="13" t="s">
        <v>37</v>
      </c>
      <c r="AX711" s="13" t="s">
        <v>75</v>
      </c>
      <c r="AY711" s="245" t="s">
        <v>144</v>
      </c>
    </row>
    <row r="712" s="13" customFormat="1">
      <c r="A712" s="13"/>
      <c r="B712" s="235"/>
      <c r="C712" s="236"/>
      <c r="D712" s="227" t="s">
        <v>173</v>
      </c>
      <c r="E712" s="237" t="s">
        <v>19</v>
      </c>
      <c r="F712" s="238" t="s">
        <v>849</v>
      </c>
      <c r="G712" s="236"/>
      <c r="H712" s="239">
        <v>24.920000000000002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173</v>
      </c>
      <c r="AU712" s="245" t="s">
        <v>85</v>
      </c>
      <c r="AV712" s="13" t="s">
        <v>85</v>
      </c>
      <c r="AW712" s="13" t="s">
        <v>37</v>
      </c>
      <c r="AX712" s="13" t="s">
        <v>75</v>
      </c>
      <c r="AY712" s="245" t="s">
        <v>144</v>
      </c>
    </row>
    <row r="713" s="13" customFormat="1">
      <c r="A713" s="13"/>
      <c r="B713" s="235"/>
      <c r="C713" s="236"/>
      <c r="D713" s="227" t="s">
        <v>173</v>
      </c>
      <c r="E713" s="237" t="s">
        <v>19</v>
      </c>
      <c r="F713" s="238" t="s">
        <v>850</v>
      </c>
      <c r="G713" s="236"/>
      <c r="H713" s="239">
        <v>119.52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173</v>
      </c>
      <c r="AU713" s="245" t="s">
        <v>85</v>
      </c>
      <c r="AV713" s="13" t="s">
        <v>85</v>
      </c>
      <c r="AW713" s="13" t="s">
        <v>37</v>
      </c>
      <c r="AX713" s="13" t="s">
        <v>75</v>
      </c>
      <c r="AY713" s="245" t="s">
        <v>144</v>
      </c>
    </row>
    <row r="714" s="13" customFormat="1">
      <c r="A714" s="13"/>
      <c r="B714" s="235"/>
      <c r="C714" s="236"/>
      <c r="D714" s="227" t="s">
        <v>173</v>
      </c>
      <c r="E714" s="237" t="s">
        <v>19</v>
      </c>
      <c r="F714" s="238" t="s">
        <v>851</v>
      </c>
      <c r="G714" s="236"/>
      <c r="H714" s="239">
        <v>318.5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173</v>
      </c>
      <c r="AU714" s="245" t="s">
        <v>85</v>
      </c>
      <c r="AV714" s="13" t="s">
        <v>85</v>
      </c>
      <c r="AW714" s="13" t="s">
        <v>37</v>
      </c>
      <c r="AX714" s="13" t="s">
        <v>75</v>
      </c>
      <c r="AY714" s="245" t="s">
        <v>144</v>
      </c>
    </row>
    <row r="715" s="14" customFormat="1">
      <c r="A715" s="14"/>
      <c r="B715" s="246"/>
      <c r="C715" s="247"/>
      <c r="D715" s="227" t="s">
        <v>173</v>
      </c>
      <c r="E715" s="248" t="s">
        <v>19</v>
      </c>
      <c r="F715" s="249" t="s">
        <v>175</v>
      </c>
      <c r="G715" s="247"/>
      <c r="H715" s="250">
        <v>500.31999999999999</v>
      </c>
      <c r="I715" s="251"/>
      <c r="J715" s="247"/>
      <c r="K715" s="247"/>
      <c r="L715" s="252"/>
      <c r="M715" s="253"/>
      <c r="N715" s="254"/>
      <c r="O715" s="254"/>
      <c r="P715" s="254"/>
      <c r="Q715" s="254"/>
      <c r="R715" s="254"/>
      <c r="S715" s="254"/>
      <c r="T715" s="25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6" t="s">
        <v>173</v>
      </c>
      <c r="AU715" s="256" t="s">
        <v>85</v>
      </c>
      <c r="AV715" s="14" t="s">
        <v>176</v>
      </c>
      <c r="AW715" s="14" t="s">
        <v>37</v>
      </c>
      <c r="AX715" s="14" t="s">
        <v>83</v>
      </c>
      <c r="AY715" s="256" t="s">
        <v>144</v>
      </c>
    </row>
    <row r="716" s="2" customFormat="1" ht="14.4" customHeight="1">
      <c r="A716" s="40"/>
      <c r="B716" s="41"/>
      <c r="C716" s="214" t="s">
        <v>880</v>
      </c>
      <c r="D716" s="214" t="s">
        <v>147</v>
      </c>
      <c r="E716" s="215" t="s">
        <v>881</v>
      </c>
      <c r="F716" s="216" t="s">
        <v>882</v>
      </c>
      <c r="G716" s="217" t="s">
        <v>187</v>
      </c>
      <c r="H716" s="218">
        <v>225.16800000000001</v>
      </c>
      <c r="I716" s="219"/>
      <c r="J716" s="220">
        <f>ROUND(I716*H716,2)</f>
        <v>0</v>
      </c>
      <c r="K716" s="216" t="s">
        <v>151</v>
      </c>
      <c r="L716" s="46"/>
      <c r="M716" s="221" t="s">
        <v>19</v>
      </c>
      <c r="N716" s="222" t="s">
        <v>46</v>
      </c>
      <c r="O716" s="86"/>
      <c r="P716" s="223">
        <f>O716*H716</f>
        <v>0</v>
      </c>
      <c r="Q716" s="223">
        <v>0</v>
      </c>
      <c r="R716" s="223">
        <f>Q716*H716</f>
        <v>0</v>
      </c>
      <c r="S716" s="223">
        <v>0.023300000000000001</v>
      </c>
      <c r="T716" s="224">
        <f>S716*H716</f>
        <v>5.2464144000000008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5" t="s">
        <v>176</v>
      </c>
      <c r="AT716" s="225" t="s">
        <v>147</v>
      </c>
      <c r="AU716" s="225" t="s">
        <v>85</v>
      </c>
      <c r="AY716" s="19" t="s">
        <v>144</v>
      </c>
      <c r="BE716" s="226">
        <f>IF(N716="základní",J716,0)</f>
        <v>0</v>
      </c>
      <c r="BF716" s="226">
        <f>IF(N716="snížená",J716,0)</f>
        <v>0</v>
      </c>
      <c r="BG716" s="226">
        <f>IF(N716="zákl. přenesená",J716,0)</f>
        <v>0</v>
      </c>
      <c r="BH716" s="226">
        <f>IF(N716="sníž. přenesená",J716,0)</f>
        <v>0</v>
      </c>
      <c r="BI716" s="226">
        <f>IF(N716="nulová",J716,0)</f>
        <v>0</v>
      </c>
      <c r="BJ716" s="19" t="s">
        <v>83</v>
      </c>
      <c r="BK716" s="226">
        <f>ROUND(I716*H716,2)</f>
        <v>0</v>
      </c>
      <c r="BL716" s="19" t="s">
        <v>176</v>
      </c>
      <c r="BM716" s="225" t="s">
        <v>883</v>
      </c>
    </row>
    <row r="717" s="2" customFormat="1">
      <c r="A717" s="40"/>
      <c r="B717" s="41"/>
      <c r="C717" s="42"/>
      <c r="D717" s="227" t="s">
        <v>154</v>
      </c>
      <c r="E717" s="42"/>
      <c r="F717" s="228" t="s">
        <v>884</v>
      </c>
      <c r="G717" s="42"/>
      <c r="H717" s="42"/>
      <c r="I717" s="229"/>
      <c r="J717" s="42"/>
      <c r="K717" s="42"/>
      <c r="L717" s="46"/>
      <c r="M717" s="230"/>
      <c r="N717" s="231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154</v>
      </c>
      <c r="AU717" s="19" t="s">
        <v>85</v>
      </c>
    </row>
    <row r="718" s="2" customFormat="1">
      <c r="A718" s="40"/>
      <c r="B718" s="41"/>
      <c r="C718" s="42"/>
      <c r="D718" s="232" t="s">
        <v>155</v>
      </c>
      <c r="E718" s="42"/>
      <c r="F718" s="233" t="s">
        <v>885</v>
      </c>
      <c r="G718" s="42"/>
      <c r="H718" s="42"/>
      <c r="I718" s="229"/>
      <c r="J718" s="42"/>
      <c r="K718" s="42"/>
      <c r="L718" s="46"/>
      <c r="M718" s="230"/>
      <c r="N718" s="231"/>
      <c r="O718" s="86"/>
      <c r="P718" s="86"/>
      <c r="Q718" s="86"/>
      <c r="R718" s="86"/>
      <c r="S718" s="86"/>
      <c r="T718" s="87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9" t="s">
        <v>155</v>
      </c>
      <c r="AU718" s="19" t="s">
        <v>85</v>
      </c>
    </row>
    <row r="719" s="15" customFormat="1">
      <c r="A719" s="15"/>
      <c r="B719" s="261"/>
      <c r="C719" s="262"/>
      <c r="D719" s="227" t="s">
        <v>173</v>
      </c>
      <c r="E719" s="263" t="s">
        <v>19</v>
      </c>
      <c r="F719" s="264" t="s">
        <v>396</v>
      </c>
      <c r="G719" s="262"/>
      <c r="H719" s="263" t="s">
        <v>19</v>
      </c>
      <c r="I719" s="265"/>
      <c r="J719" s="262"/>
      <c r="K719" s="262"/>
      <c r="L719" s="266"/>
      <c r="M719" s="267"/>
      <c r="N719" s="268"/>
      <c r="O719" s="268"/>
      <c r="P719" s="268"/>
      <c r="Q719" s="268"/>
      <c r="R719" s="268"/>
      <c r="S719" s="268"/>
      <c r="T719" s="269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70" t="s">
        <v>173</v>
      </c>
      <c r="AU719" s="270" t="s">
        <v>85</v>
      </c>
      <c r="AV719" s="15" t="s">
        <v>83</v>
      </c>
      <c r="AW719" s="15" t="s">
        <v>37</v>
      </c>
      <c r="AX719" s="15" t="s">
        <v>75</v>
      </c>
      <c r="AY719" s="270" t="s">
        <v>144</v>
      </c>
    </row>
    <row r="720" s="13" customFormat="1">
      <c r="A720" s="13"/>
      <c r="B720" s="235"/>
      <c r="C720" s="236"/>
      <c r="D720" s="227" t="s">
        <v>173</v>
      </c>
      <c r="E720" s="237" t="s">
        <v>19</v>
      </c>
      <c r="F720" s="238" t="s">
        <v>529</v>
      </c>
      <c r="G720" s="236"/>
      <c r="H720" s="239">
        <v>17.449999999999999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173</v>
      </c>
      <c r="AU720" s="245" t="s">
        <v>85</v>
      </c>
      <c r="AV720" s="13" t="s">
        <v>85</v>
      </c>
      <c r="AW720" s="13" t="s">
        <v>37</v>
      </c>
      <c r="AX720" s="13" t="s">
        <v>75</v>
      </c>
      <c r="AY720" s="245" t="s">
        <v>144</v>
      </c>
    </row>
    <row r="721" s="13" customFormat="1">
      <c r="A721" s="13"/>
      <c r="B721" s="235"/>
      <c r="C721" s="236"/>
      <c r="D721" s="227" t="s">
        <v>173</v>
      </c>
      <c r="E721" s="237" t="s">
        <v>19</v>
      </c>
      <c r="F721" s="238" t="s">
        <v>530</v>
      </c>
      <c r="G721" s="236"/>
      <c r="H721" s="239">
        <v>17.553000000000001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173</v>
      </c>
      <c r="AU721" s="245" t="s">
        <v>85</v>
      </c>
      <c r="AV721" s="13" t="s">
        <v>85</v>
      </c>
      <c r="AW721" s="13" t="s">
        <v>37</v>
      </c>
      <c r="AX721" s="13" t="s">
        <v>75</v>
      </c>
      <c r="AY721" s="245" t="s">
        <v>144</v>
      </c>
    </row>
    <row r="722" s="13" customFormat="1">
      <c r="A722" s="13"/>
      <c r="B722" s="235"/>
      <c r="C722" s="236"/>
      <c r="D722" s="227" t="s">
        <v>173</v>
      </c>
      <c r="E722" s="237" t="s">
        <v>19</v>
      </c>
      <c r="F722" s="238" t="s">
        <v>531</v>
      </c>
      <c r="G722" s="236"/>
      <c r="H722" s="239">
        <v>41.707000000000001</v>
      </c>
      <c r="I722" s="240"/>
      <c r="J722" s="236"/>
      <c r="K722" s="236"/>
      <c r="L722" s="241"/>
      <c r="M722" s="242"/>
      <c r="N722" s="243"/>
      <c r="O722" s="243"/>
      <c r="P722" s="243"/>
      <c r="Q722" s="243"/>
      <c r="R722" s="243"/>
      <c r="S722" s="243"/>
      <c r="T722" s="24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5" t="s">
        <v>173</v>
      </c>
      <c r="AU722" s="245" t="s">
        <v>85</v>
      </c>
      <c r="AV722" s="13" t="s">
        <v>85</v>
      </c>
      <c r="AW722" s="13" t="s">
        <v>37</v>
      </c>
      <c r="AX722" s="13" t="s">
        <v>75</v>
      </c>
      <c r="AY722" s="245" t="s">
        <v>144</v>
      </c>
    </row>
    <row r="723" s="13" customFormat="1">
      <c r="A723" s="13"/>
      <c r="B723" s="235"/>
      <c r="C723" s="236"/>
      <c r="D723" s="227" t="s">
        <v>173</v>
      </c>
      <c r="E723" s="237" t="s">
        <v>19</v>
      </c>
      <c r="F723" s="238" t="s">
        <v>532</v>
      </c>
      <c r="G723" s="236"/>
      <c r="H723" s="239">
        <v>12.48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5" t="s">
        <v>173</v>
      </c>
      <c r="AU723" s="245" t="s">
        <v>85</v>
      </c>
      <c r="AV723" s="13" t="s">
        <v>85</v>
      </c>
      <c r="AW723" s="13" t="s">
        <v>37</v>
      </c>
      <c r="AX723" s="13" t="s">
        <v>75</v>
      </c>
      <c r="AY723" s="245" t="s">
        <v>144</v>
      </c>
    </row>
    <row r="724" s="13" customFormat="1">
      <c r="A724" s="13"/>
      <c r="B724" s="235"/>
      <c r="C724" s="236"/>
      <c r="D724" s="227" t="s">
        <v>173</v>
      </c>
      <c r="E724" s="237" t="s">
        <v>19</v>
      </c>
      <c r="F724" s="238" t="s">
        <v>533</v>
      </c>
      <c r="G724" s="236"/>
      <c r="H724" s="239">
        <v>7.9299999999999997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5" t="s">
        <v>173</v>
      </c>
      <c r="AU724" s="245" t="s">
        <v>85</v>
      </c>
      <c r="AV724" s="13" t="s">
        <v>85</v>
      </c>
      <c r="AW724" s="13" t="s">
        <v>37</v>
      </c>
      <c r="AX724" s="13" t="s">
        <v>75</v>
      </c>
      <c r="AY724" s="245" t="s">
        <v>144</v>
      </c>
    </row>
    <row r="725" s="13" customFormat="1">
      <c r="A725" s="13"/>
      <c r="B725" s="235"/>
      <c r="C725" s="236"/>
      <c r="D725" s="227" t="s">
        <v>173</v>
      </c>
      <c r="E725" s="237" t="s">
        <v>19</v>
      </c>
      <c r="F725" s="238" t="s">
        <v>534</v>
      </c>
      <c r="G725" s="236"/>
      <c r="H725" s="239">
        <v>5.9020000000000001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5" t="s">
        <v>173</v>
      </c>
      <c r="AU725" s="245" t="s">
        <v>85</v>
      </c>
      <c r="AV725" s="13" t="s">
        <v>85</v>
      </c>
      <c r="AW725" s="13" t="s">
        <v>37</v>
      </c>
      <c r="AX725" s="13" t="s">
        <v>75</v>
      </c>
      <c r="AY725" s="245" t="s">
        <v>144</v>
      </c>
    </row>
    <row r="726" s="13" customFormat="1">
      <c r="A726" s="13"/>
      <c r="B726" s="235"/>
      <c r="C726" s="236"/>
      <c r="D726" s="227" t="s">
        <v>173</v>
      </c>
      <c r="E726" s="237" t="s">
        <v>19</v>
      </c>
      <c r="F726" s="238" t="s">
        <v>535</v>
      </c>
      <c r="G726" s="236"/>
      <c r="H726" s="239">
        <v>6.3840000000000003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173</v>
      </c>
      <c r="AU726" s="245" t="s">
        <v>85</v>
      </c>
      <c r="AV726" s="13" t="s">
        <v>85</v>
      </c>
      <c r="AW726" s="13" t="s">
        <v>37</v>
      </c>
      <c r="AX726" s="13" t="s">
        <v>75</v>
      </c>
      <c r="AY726" s="245" t="s">
        <v>144</v>
      </c>
    </row>
    <row r="727" s="13" customFormat="1">
      <c r="A727" s="13"/>
      <c r="B727" s="235"/>
      <c r="C727" s="236"/>
      <c r="D727" s="227" t="s">
        <v>173</v>
      </c>
      <c r="E727" s="237" t="s">
        <v>19</v>
      </c>
      <c r="F727" s="238" t="s">
        <v>536</v>
      </c>
      <c r="G727" s="236"/>
      <c r="H727" s="239">
        <v>4.7880000000000003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5" t="s">
        <v>173</v>
      </c>
      <c r="AU727" s="245" t="s">
        <v>85</v>
      </c>
      <c r="AV727" s="13" t="s">
        <v>85</v>
      </c>
      <c r="AW727" s="13" t="s">
        <v>37</v>
      </c>
      <c r="AX727" s="13" t="s">
        <v>75</v>
      </c>
      <c r="AY727" s="245" t="s">
        <v>144</v>
      </c>
    </row>
    <row r="728" s="13" customFormat="1">
      <c r="A728" s="13"/>
      <c r="B728" s="235"/>
      <c r="C728" s="236"/>
      <c r="D728" s="227" t="s">
        <v>173</v>
      </c>
      <c r="E728" s="237" t="s">
        <v>19</v>
      </c>
      <c r="F728" s="238" t="s">
        <v>537</v>
      </c>
      <c r="G728" s="236"/>
      <c r="H728" s="239">
        <v>11.172000000000001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173</v>
      </c>
      <c r="AU728" s="245" t="s">
        <v>85</v>
      </c>
      <c r="AV728" s="13" t="s">
        <v>85</v>
      </c>
      <c r="AW728" s="13" t="s">
        <v>37</v>
      </c>
      <c r="AX728" s="13" t="s">
        <v>75</v>
      </c>
      <c r="AY728" s="245" t="s">
        <v>144</v>
      </c>
    </row>
    <row r="729" s="13" customFormat="1">
      <c r="A729" s="13"/>
      <c r="B729" s="235"/>
      <c r="C729" s="236"/>
      <c r="D729" s="227" t="s">
        <v>173</v>
      </c>
      <c r="E729" s="237" t="s">
        <v>19</v>
      </c>
      <c r="F729" s="238" t="s">
        <v>538</v>
      </c>
      <c r="G729" s="236"/>
      <c r="H729" s="239">
        <v>13.795999999999999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5" t="s">
        <v>173</v>
      </c>
      <c r="AU729" s="245" t="s">
        <v>85</v>
      </c>
      <c r="AV729" s="13" t="s">
        <v>85</v>
      </c>
      <c r="AW729" s="13" t="s">
        <v>37</v>
      </c>
      <c r="AX729" s="13" t="s">
        <v>75</v>
      </c>
      <c r="AY729" s="245" t="s">
        <v>144</v>
      </c>
    </row>
    <row r="730" s="13" customFormat="1">
      <c r="A730" s="13"/>
      <c r="B730" s="235"/>
      <c r="C730" s="236"/>
      <c r="D730" s="227" t="s">
        <v>173</v>
      </c>
      <c r="E730" s="237" t="s">
        <v>19</v>
      </c>
      <c r="F730" s="238" t="s">
        <v>539</v>
      </c>
      <c r="G730" s="236"/>
      <c r="H730" s="239">
        <v>9.0440000000000005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5" t="s">
        <v>173</v>
      </c>
      <c r="AU730" s="245" t="s">
        <v>85</v>
      </c>
      <c r="AV730" s="13" t="s">
        <v>85</v>
      </c>
      <c r="AW730" s="13" t="s">
        <v>37</v>
      </c>
      <c r="AX730" s="13" t="s">
        <v>75</v>
      </c>
      <c r="AY730" s="245" t="s">
        <v>144</v>
      </c>
    </row>
    <row r="731" s="13" customFormat="1">
      <c r="A731" s="13"/>
      <c r="B731" s="235"/>
      <c r="C731" s="236"/>
      <c r="D731" s="227" t="s">
        <v>173</v>
      </c>
      <c r="E731" s="237" t="s">
        <v>19</v>
      </c>
      <c r="F731" s="238" t="s">
        <v>540</v>
      </c>
      <c r="G731" s="236"/>
      <c r="H731" s="239">
        <v>29.686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5" t="s">
        <v>173</v>
      </c>
      <c r="AU731" s="245" t="s">
        <v>85</v>
      </c>
      <c r="AV731" s="13" t="s">
        <v>85</v>
      </c>
      <c r="AW731" s="13" t="s">
        <v>37</v>
      </c>
      <c r="AX731" s="13" t="s">
        <v>75</v>
      </c>
      <c r="AY731" s="245" t="s">
        <v>144</v>
      </c>
    </row>
    <row r="732" s="16" customFormat="1">
      <c r="A732" s="16"/>
      <c r="B732" s="271"/>
      <c r="C732" s="272"/>
      <c r="D732" s="227" t="s">
        <v>173</v>
      </c>
      <c r="E732" s="273" t="s">
        <v>19</v>
      </c>
      <c r="F732" s="274" t="s">
        <v>492</v>
      </c>
      <c r="G732" s="272"/>
      <c r="H732" s="275">
        <v>177.89200000000002</v>
      </c>
      <c r="I732" s="276"/>
      <c r="J732" s="272"/>
      <c r="K732" s="272"/>
      <c r="L732" s="277"/>
      <c r="M732" s="278"/>
      <c r="N732" s="279"/>
      <c r="O732" s="279"/>
      <c r="P732" s="279"/>
      <c r="Q732" s="279"/>
      <c r="R732" s="279"/>
      <c r="S732" s="279"/>
      <c r="T732" s="280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T732" s="281" t="s">
        <v>173</v>
      </c>
      <c r="AU732" s="281" t="s">
        <v>85</v>
      </c>
      <c r="AV732" s="16" t="s">
        <v>166</v>
      </c>
      <c r="AW732" s="16" t="s">
        <v>37</v>
      </c>
      <c r="AX732" s="16" t="s">
        <v>75</v>
      </c>
      <c r="AY732" s="281" t="s">
        <v>144</v>
      </c>
    </row>
    <row r="733" s="15" customFormat="1">
      <c r="A733" s="15"/>
      <c r="B733" s="261"/>
      <c r="C733" s="262"/>
      <c r="D733" s="227" t="s">
        <v>173</v>
      </c>
      <c r="E733" s="263" t="s">
        <v>19</v>
      </c>
      <c r="F733" s="264" t="s">
        <v>491</v>
      </c>
      <c r="G733" s="262"/>
      <c r="H733" s="263" t="s">
        <v>19</v>
      </c>
      <c r="I733" s="265"/>
      <c r="J733" s="262"/>
      <c r="K733" s="262"/>
      <c r="L733" s="266"/>
      <c r="M733" s="267"/>
      <c r="N733" s="268"/>
      <c r="O733" s="268"/>
      <c r="P733" s="268"/>
      <c r="Q733" s="268"/>
      <c r="R733" s="268"/>
      <c r="S733" s="268"/>
      <c r="T733" s="269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70" t="s">
        <v>173</v>
      </c>
      <c r="AU733" s="270" t="s">
        <v>85</v>
      </c>
      <c r="AV733" s="15" t="s">
        <v>83</v>
      </c>
      <c r="AW733" s="15" t="s">
        <v>37</v>
      </c>
      <c r="AX733" s="15" t="s">
        <v>75</v>
      </c>
      <c r="AY733" s="270" t="s">
        <v>144</v>
      </c>
    </row>
    <row r="734" s="13" customFormat="1">
      <c r="A734" s="13"/>
      <c r="B734" s="235"/>
      <c r="C734" s="236"/>
      <c r="D734" s="227" t="s">
        <v>173</v>
      </c>
      <c r="E734" s="237" t="s">
        <v>19</v>
      </c>
      <c r="F734" s="238" t="s">
        <v>541</v>
      </c>
      <c r="G734" s="236"/>
      <c r="H734" s="239">
        <v>6.9020000000000001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5" t="s">
        <v>173</v>
      </c>
      <c r="AU734" s="245" t="s">
        <v>85</v>
      </c>
      <c r="AV734" s="13" t="s">
        <v>85</v>
      </c>
      <c r="AW734" s="13" t="s">
        <v>37</v>
      </c>
      <c r="AX734" s="13" t="s">
        <v>75</v>
      </c>
      <c r="AY734" s="245" t="s">
        <v>144</v>
      </c>
    </row>
    <row r="735" s="13" customFormat="1">
      <c r="A735" s="13"/>
      <c r="B735" s="235"/>
      <c r="C735" s="236"/>
      <c r="D735" s="227" t="s">
        <v>173</v>
      </c>
      <c r="E735" s="237" t="s">
        <v>19</v>
      </c>
      <c r="F735" s="238" t="s">
        <v>542</v>
      </c>
      <c r="G735" s="236"/>
      <c r="H735" s="239">
        <v>2.2330000000000001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173</v>
      </c>
      <c r="AU735" s="245" t="s">
        <v>85</v>
      </c>
      <c r="AV735" s="13" t="s">
        <v>85</v>
      </c>
      <c r="AW735" s="13" t="s">
        <v>37</v>
      </c>
      <c r="AX735" s="13" t="s">
        <v>75</v>
      </c>
      <c r="AY735" s="245" t="s">
        <v>144</v>
      </c>
    </row>
    <row r="736" s="13" customFormat="1">
      <c r="A736" s="13"/>
      <c r="B736" s="235"/>
      <c r="C736" s="236"/>
      <c r="D736" s="227" t="s">
        <v>173</v>
      </c>
      <c r="E736" s="237" t="s">
        <v>19</v>
      </c>
      <c r="F736" s="238" t="s">
        <v>543</v>
      </c>
      <c r="G736" s="236"/>
      <c r="H736" s="239">
        <v>10.353</v>
      </c>
      <c r="I736" s="240"/>
      <c r="J736" s="236"/>
      <c r="K736" s="236"/>
      <c r="L736" s="241"/>
      <c r="M736" s="242"/>
      <c r="N736" s="243"/>
      <c r="O736" s="243"/>
      <c r="P736" s="243"/>
      <c r="Q736" s="243"/>
      <c r="R736" s="243"/>
      <c r="S736" s="243"/>
      <c r="T736" s="244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5" t="s">
        <v>173</v>
      </c>
      <c r="AU736" s="245" t="s">
        <v>85</v>
      </c>
      <c r="AV736" s="13" t="s">
        <v>85</v>
      </c>
      <c r="AW736" s="13" t="s">
        <v>37</v>
      </c>
      <c r="AX736" s="13" t="s">
        <v>75</v>
      </c>
      <c r="AY736" s="245" t="s">
        <v>144</v>
      </c>
    </row>
    <row r="737" s="13" customFormat="1">
      <c r="A737" s="13"/>
      <c r="B737" s="235"/>
      <c r="C737" s="236"/>
      <c r="D737" s="227" t="s">
        <v>173</v>
      </c>
      <c r="E737" s="237" t="s">
        <v>19</v>
      </c>
      <c r="F737" s="238" t="s">
        <v>544</v>
      </c>
      <c r="G737" s="236"/>
      <c r="H737" s="239">
        <v>8.8759999999999994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5" t="s">
        <v>173</v>
      </c>
      <c r="AU737" s="245" t="s">
        <v>85</v>
      </c>
      <c r="AV737" s="13" t="s">
        <v>85</v>
      </c>
      <c r="AW737" s="13" t="s">
        <v>37</v>
      </c>
      <c r="AX737" s="13" t="s">
        <v>75</v>
      </c>
      <c r="AY737" s="245" t="s">
        <v>144</v>
      </c>
    </row>
    <row r="738" s="13" customFormat="1">
      <c r="A738" s="13"/>
      <c r="B738" s="235"/>
      <c r="C738" s="236"/>
      <c r="D738" s="227" t="s">
        <v>173</v>
      </c>
      <c r="E738" s="237" t="s">
        <v>19</v>
      </c>
      <c r="F738" s="238" t="s">
        <v>545</v>
      </c>
      <c r="G738" s="236"/>
      <c r="H738" s="239">
        <v>6.8949999999999996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173</v>
      </c>
      <c r="AU738" s="245" t="s">
        <v>85</v>
      </c>
      <c r="AV738" s="13" t="s">
        <v>85</v>
      </c>
      <c r="AW738" s="13" t="s">
        <v>37</v>
      </c>
      <c r="AX738" s="13" t="s">
        <v>75</v>
      </c>
      <c r="AY738" s="245" t="s">
        <v>144</v>
      </c>
    </row>
    <row r="739" s="13" customFormat="1">
      <c r="A739" s="13"/>
      <c r="B739" s="235"/>
      <c r="C739" s="236"/>
      <c r="D739" s="227" t="s">
        <v>173</v>
      </c>
      <c r="E739" s="237" t="s">
        <v>19</v>
      </c>
      <c r="F739" s="238" t="s">
        <v>546</v>
      </c>
      <c r="G739" s="236"/>
      <c r="H739" s="239">
        <v>2.758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173</v>
      </c>
      <c r="AU739" s="245" t="s">
        <v>85</v>
      </c>
      <c r="AV739" s="13" t="s">
        <v>85</v>
      </c>
      <c r="AW739" s="13" t="s">
        <v>37</v>
      </c>
      <c r="AX739" s="13" t="s">
        <v>75</v>
      </c>
      <c r="AY739" s="245" t="s">
        <v>144</v>
      </c>
    </row>
    <row r="740" s="13" customFormat="1">
      <c r="A740" s="13"/>
      <c r="B740" s="235"/>
      <c r="C740" s="236"/>
      <c r="D740" s="227" t="s">
        <v>173</v>
      </c>
      <c r="E740" s="237" t="s">
        <v>19</v>
      </c>
      <c r="F740" s="238" t="s">
        <v>547</v>
      </c>
      <c r="G740" s="236"/>
      <c r="H740" s="239">
        <v>6.3040000000000003</v>
      </c>
      <c r="I740" s="240"/>
      <c r="J740" s="236"/>
      <c r="K740" s="236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173</v>
      </c>
      <c r="AU740" s="245" t="s">
        <v>85</v>
      </c>
      <c r="AV740" s="13" t="s">
        <v>85</v>
      </c>
      <c r="AW740" s="13" t="s">
        <v>37</v>
      </c>
      <c r="AX740" s="13" t="s">
        <v>75</v>
      </c>
      <c r="AY740" s="245" t="s">
        <v>144</v>
      </c>
    </row>
    <row r="741" s="13" customFormat="1">
      <c r="A741" s="13"/>
      <c r="B741" s="235"/>
      <c r="C741" s="236"/>
      <c r="D741" s="227" t="s">
        <v>173</v>
      </c>
      <c r="E741" s="237" t="s">
        <v>19</v>
      </c>
      <c r="F741" s="238" t="s">
        <v>548</v>
      </c>
      <c r="G741" s="236"/>
      <c r="H741" s="239">
        <v>2.9550000000000001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173</v>
      </c>
      <c r="AU741" s="245" t="s">
        <v>85</v>
      </c>
      <c r="AV741" s="13" t="s">
        <v>85</v>
      </c>
      <c r="AW741" s="13" t="s">
        <v>37</v>
      </c>
      <c r="AX741" s="13" t="s">
        <v>75</v>
      </c>
      <c r="AY741" s="245" t="s">
        <v>144</v>
      </c>
    </row>
    <row r="742" s="16" customFormat="1">
      <c r="A742" s="16"/>
      <c r="B742" s="271"/>
      <c r="C742" s="272"/>
      <c r="D742" s="227" t="s">
        <v>173</v>
      </c>
      <c r="E742" s="273" t="s">
        <v>19</v>
      </c>
      <c r="F742" s="274" t="s">
        <v>492</v>
      </c>
      <c r="G742" s="272"/>
      <c r="H742" s="275">
        <v>47.276000000000003</v>
      </c>
      <c r="I742" s="276"/>
      <c r="J742" s="272"/>
      <c r="K742" s="272"/>
      <c r="L742" s="277"/>
      <c r="M742" s="278"/>
      <c r="N742" s="279"/>
      <c r="O742" s="279"/>
      <c r="P742" s="279"/>
      <c r="Q742" s="279"/>
      <c r="R742" s="279"/>
      <c r="S742" s="279"/>
      <c r="T742" s="280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T742" s="281" t="s">
        <v>173</v>
      </c>
      <c r="AU742" s="281" t="s">
        <v>85</v>
      </c>
      <c r="AV742" s="16" t="s">
        <v>166</v>
      </c>
      <c r="AW742" s="16" t="s">
        <v>37</v>
      </c>
      <c r="AX742" s="16" t="s">
        <v>75</v>
      </c>
      <c r="AY742" s="281" t="s">
        <v>144</v>
      </c>
    </row>
    <row r="743" s="14" customFormat="1">
      <c r="A743" s="14"/>
      <c r="B743" s="246"/>
      <c r="C743" s="247"/>
      <c r="D743" s="227" t="s">
        <v>173</v>
      </c>
      <c r="E743" s="248" t="s">
        <v>19</v>
      </c>
      <c r="F743" s="249" t="s">
        <v>175</v>
      </c>
      <c r="G743" s="247"/>
      <c r="H743" s="250">
        <v>225.16800000000006</v>
      </c>
      <c r="I743" s="251"/>
      <c r="J743" s="247"/>
      <c r="K743" s="247"/>
      <c r="L743" s="252"/>
      <c r="M743" s="253"/>
      <c r="N743" s="254"/>
      <c r="O743" s="254"/>
      <c r="P743" s="254"/>
      <c r="Q743" s="254"/>
      <c r="R743" s="254"/>
      <c r="S743" s="254"/>
      <c r="T743" s="25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6" t="s">
        <v>173</v>
      </c>
      <c r="AU743" s="256" t="s">
        <v>85</v>
      </c>
      <c r="AV743" s="14" t="s">
        <v>176</v>
      </c>
      <c r="AW743" s="14" t="s">
        <v>37</v>
      </c>
      <c r="AX743" s="14" t="s">
        <v>83</v>
      </c>
      <c r="AY743" s="256" t="s">
        <v>144</v>
      </c>
    </row>
    <row r="744" s="12" customFormat="1" ht="22.8" customHeight="1">
      <c r="A744" s="12"/>
      <c r="B744" s="198"/>
      <c r="C744" s="199"/>
      <c r="D744" s="200" t="s">
        <v>74</v>
      </c>
      <c r="E744" s="212" t="s">
        <v>886</v>
      </c>
      <c r="F744" s="212" t="s">
        <v>887</v>
      </c>
      <c r="G744" s="199"/>
      <c r="H744" s="199"/>
      <c r="I744" s="202"/>
      <c r="J744" s="213">
        <f>BK744</f>
        <v>0</v>
      </c>
      <c r="K744" s="199"/>
      <c r="L744" s="204"/>
      <c r="M744" s="205"/>
      <c r="N744" s="206"/>
      <c r="O744" s="206"/>
      <c r="P744" s="207">
        <f>SUM(P745:P798)</f>
        <v>0</v>
      </c>
      <c r="Q744" s="206"/>
      <c r="R744" s="207">
        <f>SUM(R745:R798)</f>
        <v>0</v>
      </c>
      <c r="S744" s="206"/>
      <c r="T744" s="208">
        <f>SUM(T745:T798)</f>
        <v>3.8549999999999995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09" t="s">
        <v>83</v>
      </c>
      <c r="AT744" s="210" t="s">
        <v>74</v>
      </c>
      <c r="AU744" s="210" t="s">
        <v>83</v>
      </c>
      <c r="AY744" s="209" t="s">
        <v>144</v>
      </c>
      <c r="BK744" s="211">
        <f>SUM(BK745:BK798)</f>
        <v>0</v>
      </c>
    </row>
    <row r="745" s="2" customFormat="1" ht="14.4" customHeight="1">
      <c r="A745" s="40"/>
      <c r="B745" s="41"/>
      <c r="C745" s="214" t="s">
        <v>888</v>
      </c>
      <c r="D745" s="214" t="s">
        <v>147</v>
      </c>
      <c r="E745" s="215" t="s">
        <v>889</v>
      </c>
      <c r="F745" s="216" t="s">
        <v>890</v>
      </c>
      <c r="G745" s="217" t="s">
        <v>374</v>
      </c>
      <c r="H745" s="218">
        <v>2.5699999999999998</v>
      </c>
      <c r="I745" s="219"/>
      <c r="J745" s="220">
        <f>ROUND(I745*H745,2)</f>
        <v>0</v>
      </c>
      <c r="K745" s="216" t="s">
        <v>151</v>
      </c>
      <c r="L745" s="46"/>
      <c r="M745" s="221" t="s">
        <v>19</v>
      </c>
      <c r="N745" s="222" t="s">
        <v>46</v>
      </c>
      <c r="O745" s="86"/>
      <c r="P745" s="223">
        <f>O745*H745</f>
        <v>0</v>
      </c>
      <c r="Q745" s="223">
        <v>0</v>
      </c>
      <c r="R745" s="223">
        <f>Q745*H745</f>
        <v>0</v>
      </c>
      <c r="S745" s="223">
        <v>1.5</v>
      </c>
      <c r="T745" s="224">
        <f>S745*H745</f>
        <v>3.8549999999999995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25" t="s">
        <v>176</v>
      </c>
      <c r="AT745" s="225" t="s">
        <v>147</v>
      </c>
      <c r="AU745" s="225" t="s">
        <v>85</v>
      </c>
      <c r="AY745" s="19" t="s">
        <v>144</v>
      </c>
      <c r="BE745" s="226">
        <f>IF(N745="základní",J745,0)</f>
        <v>0</v>
      </c>
      <c r="BF745" s="226">
        <f>IF(N745="snížená",J745,0)</f>
        <v>0</v>
      </c>
      <c r="BG745" s="226">
        <f>IF(N745="zákl. přenesená",J745,0)</f>
        <v>0</v>
      </c>
      <c r="BH745" s="226">
        <f>IF(N745="sníž. přenesená",J745,0)</f>
        <v>0</v>
      </c>
      <c r="BI745" s="226">
        <f>IF(N745="nulová",J745,0)</f>
        <v>0</v>
      </c>
      <c r="BJ745" s="19" t="s">
        <v>83</v>
      </c>
      <c r="BK745" s="226">
        <f>ROUND(I745*H745,2)</f>
        <v>0</v>
      </c>
      <c r="BL745" s="19" t="s">
        <v>176</v>
      </c>
      <c r="BM745" s="225" t="s">
        <v>891</v>
      </c>
    </row>
    <row r="746" s="2" customFormat="1">
      <c r="A746" s="40"/>
      <c r="B746" s="41"/>
      <c r="C746" s="42"/>
      <c r="D746" s="227" t="s">
        <v>154</v>
      </c>
      <c r="E746" s="42"/>
      <c r="F746" s="228" t="s">
        <v>892</v>
      </c>
      <c r="G746" s="42"/>
      <c r="H746" s="42"/>
      <c r="I746" s="229"/>
      <c r="J746" s="42"/>
      <c r="K746" s="42"/>
      <c r="L746" s="46"/>
      <c r="M746" s="230"/>
      <c r="N746" s="231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154</v>
      </c>
      <c r="AU746" s="19" t="s">
        <v>85</v>
      </c>
    </row>
    <row r="747" s="2" customFormat="1">
      <c r="A747" s="40"/>
      <c r="B747" s="41"/>
      <c r="C747" s="42"/>
      <c r="D747" s="232" t="s">
        <v>155</v>
      </c>
      <c r="E747" s="42"/>
      <c r="F747" s="233" t="s">
        <v>893</v>
      </c>
      <c r="G747" s="42"/>
      <c r="H747" s="42"/>
      <c r="I747" s="229"/>
      <c r="J747" s="42"/>
      <c r="K747" s="42"/>
      <c r="L747" s="46"/>
      <c r="M747" s="230"/>
      <c r="N747" s="231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155</v>
      </c>
      <c r="AU747" s="19" t="s">
        <v>85</v>
      </c>
    </row>
    <row r="748" s="13" customFormat="1">
      <c r="A748" s="13"/>
      <c r="B748" s="235"/>
      <c r="C748" s="236"/>
      <c r="D748" s="227" t="s">
        <v>173</v>
      </c>
      <c r="E748" s="237" t="s">
        <v>19</v>
      </c>
      <c r="F748" s="238" t="s">
        <v>894</v>
      </c>
      <c r="G748" s="236"/>
      <c r="H748" s="239">
        <v>1.3500000000000001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5" t="s">
        <v>173</v>
      </c>
      <c r="AU748" s="245" t="s">
        <v>85</v>
      </c>
      <c r="AV748" s="13" t="s">
        <v>85</v>
      </c>
      <c r="AW748" s="13" t="s">
        <v>37</v>
      </c>
      <c r="AX748" s="13" t="s">
        <v>75</v>
      </c>
      <c r="AY748" s="245" t="s">
        <v>144</v>
      </c>
    </row>
    <row r="749" s="13" customFormat="1">
      <c r="A749" s="13"/>
      <c r="B749" s="235"/>
      <c r="C749" s="236"/>
      <c r="D749" s="227" t="s">
        <v>173</v>
      </c>
      <c r="E749" s="237" t="s">
        <v>19</v>
      </c>
      <c r="F749" s="238" t="s">
        <v>895</v>
      </c>
      <c r="G749" s="236"/>
      <c r="H749" s="239">
        <v>1.22</v>
      </c>
      <c r="I749" s="240"/>
      <c r="J749" s="236"/>
      <c r="K749" s="236"/>
      <c r="L749" s="241"/>
      <c r="M749" s="242"/>
      <c r="N749" s="243"/>
      <c r="O749" s="243"/>
      <c r="P749" s="243"/>
      <c r="Q749" s="243"/>
      <c r="R749" s="243"/>
      <c r="S749" s="243"/>
      <c r="T749" s="244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5" t="s">
        <v>173</v>
      </c>
      <c r="AU749" s="245" t="s">
        <v>85</v>
      </c>
      <c r="AV749" s="13" t="s">
        <v>85</v>
      </c>
      <c r="AW749" s="13" t="s">
        <v>37</v>
      </c>
      <c r="AX749" s="13" t="s">
        <v>75</v>
      </c>
      <c r="AY749" s="245" t="s">
        <v>144</v>
      </c>
    </row>
    <row r="750" s="14" customFormat="1">
      <c r="A750" s="14"/>
      <c r="B750" s="246"/>
      <c r="C750" s="247"/>
      <c r="D750" s="227" t="s">
        <v>173</v>
      </c>
      <c r="E750" s="248" t="s">
        <v>19</v>
      </c>
      <c r="F750" s="249" t="s">
        <v>175</v>
      </c>
      <c r="G750" s="247"/>
      <c r="H750" s="250">
        <v>2.5700000000000003</v>
      </c>
      <c r="I750" s="251"/>
      <c r="J750" s="247"/>
      <c r="K750" s="247"/>
      <c r="L750" s="252"/>
      <c r="M750" s="253"/>
      <c r="N750" s="254"/>
      <c r="O750" s="254"/>
      <c r="P750" s="254"/>
      <c r="Q750" s="254"/>
      <c r="R750" s="254"/>
      <c r="S750" s="254"/>
      <c r="T750" s="255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6" t="s">
        <v>173</v>
      </c>
      <c r="AU750" s="256" t="s">
        <v>85</v>
      </c>
      <c r="AV750" s="14" t="s">
        <v>176</v>
      </c>
      <c r="AW750" s="14" t="s">
        <v>37</v>
      </c>
      <c r="AX750" s="14" t="s">
        <v>83</v>
      </c>
      <c r="AY750" s="256" t="s">
        <v>144</v>
      </c>
    </row>
    <row r="751" s="2" customFormat="1" ht="14.4" customHeight="1">
      <c r="A751" s="40"/>
      <c r="B751" s="41"/>
      <c r="C751" s="214" t="s">
        <v>896</v>
      </c>
      <c r="D751" s="214" t="s">
        <v>147</v>
      </c>
      <c r="E751" s="215" t="s">
        <v>897</v>
      </c>
      <c r="F751" s="216" t="s">
        <v>898</v>
      </c>
      <c r="G751" s="217" t="s">
        <v>435</v>
      </c>
      <c r="H751" s="218">
        <v>214.84700000000001</v>
      </c>
      <c r="I751" s="219"/>
      <c r="J751" s="220">
        <f>ROUND(I751*H751,2)</f>
        <v>0</v>
      </c>
      <c r="K751" s="216" t="s">
        <v>151</v>
      </c>
      <c r="L751" s="46"/>
      <c r="M751" s="221" t="s">
        <v>19</v>
      </c>
      <c r="N751" s="222" t="s">
        <v>46</v>
      </c>
      <c r="O751" s="86"/>
      <c r="P751" s="223">
        <f>O751*H751</f>
        <v>0</v>
      </c>
      <c r="Q751" s="223">
        <v>0</v>
      </c>
      <c r="R751" s="223">
        <f>Q751*H751</f>
        <v>0</v>
      </c>
      <c r="S751" s="223">
        <v>0</v>
      </c>
      <c r="T751" s="224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5" t="s">
        <v>176</v>
      </c>
      <c r="AT751" s="225" t="s">
        <v>147</v>
      </c>
      <c r="AU751" s="225" t="s">
        <v>85</v>
      </c>
      <c r="AY751" s="19" t="s">
        <v>144</v>
      </c>
      <c r="BE751" s="226">
        <f>IF(N751="základní",J751,0)</f>
        <v>0</v>
      </c>
      <c r="BF751" s="226">
        <f>IF(N751="snížená",J751,0)</f>
        <v>0</v>
      </c>
      <c r="BG751" s="226">
        <f>IF(N751="zákl. přenesená",J751,0)</f>
        <v>0</v>
      </c>
      <c r="BH751" s="226">
        <f>IF(N751="sníž. přenesená",J751,0)</f>
        <v>0</v>
      </c>
      <c r="BI751" s="226">
        <f>IF(N751="nulová",J751,0)</f>
        <v>0</v>
      </c>
      <c r="BJ751" s="19" t="s">
        <v>83</v>
      </c>
      <c r="BK751" s="226">
        <f>ROUND(I751*H751,2)</f>
        <v>0</v>
      </c>
      <c r="BL751" s="19" t="s">
        <v>176</v>
      </c>
      <c r="BM751" s="225" t="s">
        <v>899</v>
      </c>
    </row>
    <row r="752" s="2" customFormat="1">
      <c r="A752" s="40"/>
      <c r="B752" s="41"/>
      <c r="C752" s="42"/>
      <c r="D752" s="227" t="s">
        <v>154</v>
      </c>
      <c r="E752" s="42"/>
      <c r="F752" s="228" t="s">
        <v>900</v>
      </c>
      <c r="G752" s="42"/>
      <c r="H752" s="42"/>
      <c r="I752" s="229"/>
      <c r="J752" s="42"/>
      <c r="K752" s="42"/>
      <c r="L752" s="46"/>
      <c r="M752" s="230"/>
      <c r="N752" s="231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154</v>
      </c>
      <c r="AU752" s="19" t="s">
        <v>85</v>
      </c>
    </row>
    <row r="753" s="2" customFormat="1">
      <c r="A753" s="40"/>
      <c r="B753" s="41"/>
      <c r="C753" s="42"/>
      <c r="D753" s="232" t="s">
        <v>155</v>
      </c>
      <c r="E753" s="42"/>
      <c r="F753" s="233" t="s">
        <v>901</v>
      </c>
      <c r="G753" s="42"/>
      <c r="H753" s="42"/>
      <c r="I753" s="229"/>
      <c r="J753" s="42"/>
      <c r="K753" s="42"/>
      <c r="L753" s="46"/>
      <c r="M753" s="230"/>
      <c r="N753" s="231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155</v>
      </c>
      <c r="AU753" s="19" t="s">
        <v>85</v>
      </c>
    </row>
    <row r="754" s="2" customFormat="1" ht="19.8" customHeight="1">
      <c r="A754" s="40"/>
      <c r="B754" s="41"/>
      <c r="C754" s="214" t="s">
        <v>902</v>
      </c>
      <c r="D754" s="214" t="s">
        <v>147</v>
      </c>
      <c r="E754" s="215" t="s">
        <v>903</v>
      </c>
      <c r="F754" s="216" t="s">
        <v>904</v>
      </c>
      <c r="G754" s="217" t="s">
        <v>435</v>
      </c>
      <c r="H754" s="218">
        <v>214.84700000000001</v>
      </c>
      <c r="I754" s="219"/>
      <c r="J754" s="220">
        <f>ROUND(I754*H754,2)</f>
        <v>0</v>
      </c>
      <c r="K754" s="216" t="s">
        <v>151</v>
      </c>
      <c r="L754" s="46"/>
      <c r="M754" s="221" t="s">
        <v>19</v>
      </c>
      <c r="N754" s="222" t="s">
        <v>46</v>
      </c>
      <c r="O754" s="86"/>
      <c r="P754" s="223">
        <f>O754*H754</f>
        <v>0</v>
      </c>
      <c r="Q754" s="223">
        <v>0</v>
      </c>
      <c r="R754" s="223">
        <f>Q754*H754</f>
        <v>0</v>
      </c>
      <c r="S754" s="223">
        <v>0</v>
      </c>
      <c r="T754" s="224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25" t="s">
        <v>176</v>
      </c>
      <c r="AT754" s="225" t="s">
        <v>147</v>
      </c>
      <c r="AU754" s="225" t="s">
        <v>85</v>
      </c>
      <c r="AY754" s="19" t="s">
        <v>144</v>
      </c>
      <c r="BE754" s="226">
        <f>IF(N754="základní",J754,0)</f>
        <v>0</v>
      </c>
      <c r="BF754" s="226">
        <f>IF(N754="snížená",J754,0)</f>
        <v>0</v>
      </c>
      <c r="BG754" s="226">
        <f>IF(N754="zákl. přenesená",J754,0)</f>
        <v>0</v>
      </c>
      <c r="BH754" s="226">
        <f>IF(N754="sníž. přenesená",J754,0)</f>
        <v>0</v>
      </c>
      <c r="BI754" s="226">
        <f>IF(N754="nulová",J754,0)</f>
        <v>0</v>
      </c>
      <c r="BJ754" s="19" t="s">
        <v>83</v>
      </c>
      <c r="BK754" s="226">
        <f>ROUND(I754*H754,2)</f>
        <v>0</v>
      </c>
      <c r="BL754" s="19" t="s">
        <v>176</v>
      </c>
      <c r="BM754" s="225" t="s">
        <v>905</v>
      </c>
    </row>
    <row r="755" s="2" customFormat="1">
      <c r="A755" s="40"/>
      <c r="B755" s="41"/>
      <c r="C755" s="42"/>
      <c r="D755" s="227" t="s">
        <v>154</v>
      </c>
      <c r="E755" s="42"/>
      <c r="F755" s="228" t="s">
        <v>906</v>
      </c>
      <c r="G755" s="42"/>
      <c r="H755" s="42"/>
      <c r="I755" s="229"/>
      <c r="J755" s="42"/>
      <c r="K755" s="42"/>
      <c r="L755" s="46"/>
      <c r="M755" s="230"/>
      <c r="N755" s="231"/>
      <c r="O755" s="86"/>
      <c r="P755" s="86"/>
      <c r="Q755" s="86"/>
      <c r="R755" s="86"/>
      <c r="S755" s="86"/>
      <c r="T755" s="87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T755" s="19" t="s">
        <v>154</v>
      </c>
      <c r="AU755" s="19" t="s">
        <v>85</v>
      </c>
    </row>
    <row r="756" s="2" customFormat="1">
      <c r="A756" s="40"/>
      <c r="B756" s="41"/>
      <c r="C756" s="42"/>
      <c r="D756" s="232" t="s">
        <v>155</v>
      </c>
      <c r="E756" s="42"/>
      <c r="F756" s="233" t="s">
        <v>907</v>
      </c>
      <c r="G756" s="42"/>
      <c r="H756" s="42"/>
      <c r="I756" s="229"/>
      <c r="J756" s="42"/>
      <c r="K756" s="42"/>
      <c r="L756" s="46"/>
      <c r="M756" s="230"/>
      <c r="N756" s="231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155</v>
      </c>
      <c r="AU756" s="19" t="s">
        <v>85</v>
      </c>
    </row>
    <row r="757" s="2" customFormat="1" ht="19.8" customHeight="1">
      <c r="A757" s="40"/>
      <c r="B757" s="41"/>
      <c r="C757" s="214" t="s">
        <v>908</v>
      </c>
      <c r="D757" s="214" t="s">
        <v>147</v>
      </c>
      <c r="E757" s="215" t="s">
        <v>909</v>
      </c>
      <c r="F757" s="216" t="s">
        <v>910</v>
      </c>
      <c r="G757" s="217" t="s">
        <v>435</v>
      </c>
      <c r="H757" s="218">
        <v>214.84700000000001</v>
      </c>
      <c r="I757" s="219"/>
      <c r="J757" s="220">
        <f>ROUND(I757*H757,2)</f>
        <v>0</v>
      </c>
      <c r="K757" s="216" t="s">
        <v>151</v>
      </c>
      <c r="L757" s="46"/>
      <c r="M757" s="221" t="s">
        <v>19</v>
      </c>
      <c r="N757" s="222" t="s">
        <v>46</v>
      </c>
      <c r="O757" s="86"/>
      <c r="P757" s="223">
        <f>O757*H757</f>
        <v>0</v>
      </c>
      <c r="Q757" s="223">
        <v>0</v>
      </c>
      <c r="R757" s="223">
        <f>Q757*H757</f>
        <v>0</v>
      </c>
      <c r="S757" s="223">
        <v>0</v>
      </c>
      <c r="T757" s="224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5" t="s">
        <v>176</v>
      </c>
      <c r="AT757" s="225" t="s">
        <v>147</v>
      </c>
      <c r="AU757" s="225" t="s">
        <v>85</v>
      </c>
      <c r="AY757" s="19" t="s">
        <v>144</v>
      </c>
      <c r="BE757" s="226">
        <f>IF(N757="základní",J757,0)</f>
        <v>0</v>
      </c>
      <c r="BF757" s="226">
        <f>IF(N757="snížená",J757,0)</f>
        <v>0</v>
      </c>
      <c r="BG757" s="226">
        <f>IF(N757="zákl. přenesená",J757,0)</f>
        <v>0</v>
      </c>
      <c r="BH757" s="226">
        <f>IF(N757="sníž. přenesená",J757,0)</f>
        <v>0</v>
      </c>
      <c r="BI757" s="226">
        <f>IF(N757="nulová",J757,0)</f>
        <v>0</v>
      </c>
      <c r="BJ757" s="19" t="s">
        <v>83</v>
      </c>
      <c r="BK757" s="226">
        <f>ROUND(I757*H757,2)</f>
        <v>0</v>
      </c>
      <c r="BL757" s="19" t="s">
        <v>176</v>
      </c>
      <c r="BM757" s="225" t="s">
        <v>911</v>
      </c>
    </row>
    <row r="758" s="2" customFormat="1">
      <c r="A758" s="40"/>
      <c r="B758" s="41"/>
      <c r="C758" s="42"/>
      <c r="D758" s="227" t="s">
        <v>154</v>
      </c>
      <c r="E758" s="42"/>
      <c r="F758" s="228" t="s">
        <v>912</v>
      </c>
      <c r="G758" s="42"/>
      <c r="H758" s="42"/>
      <c r="I758" s="229"/>
      <c r="J758" s="42"/>
      <c r="K758" s="42"/>
      <c r="L758" s="46"/>
      <c r="M758" s="230"/>
      <c r="N758" s="231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154</v>
      </c>
      <c r="AU758" s="19" t="s">
        <v>85</v>
      </c>
    </row>
    <row r="759" s="2" customFormat="1">
      <c r="A759" s="40"/>
      <c r="B759" s="41"/>
      <c r="C759" s="42"/>
      <c r="D759" s="232" t="s">
        <v>155</v>
      </c>
      <c r="E759" s="42"/>
      <c r="F759" s="233" t="s">
        <v>913</v>
      </c>
      <c r="G759" s="42"/>
      <c r="H759" s="42"/>
      <c r="I759" s="229"/>
      <c r="J759" s="42"/>
      <c r="K759" s="42"/>
      <c r="L759" s="46"/>
      <c r="M759" s="230"/>
      <c r="N759" s="231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155</v>
      </c>
      <c r="AU759" s="19" t="s">
        <v>85</v>
      </c>
    </row>
    <row r="760" s="2" customFormat="1" ht="14.4" customHeight="1">
      <c r="A760" s="40"/>
      <c r="B760" s="41"/>
      <c r="C760" s="214" t="s">
        <v>914</v>
      </c>
      <c r="D760" s="214" t="s">
        <v>147</v>
      </c>
      <c r="E760" s="215" t="s">
        <v>915</v>
      </c>
      <c r="F760" s="216" t="s">
        <v>916</v>
      </c>
      <c r="G760" s="217" t="s">
        <v>435</v>
      </c>
      <c r="H760" s="218">
        <v>214.84700000000001</v>
      </c>
      <c r="I760" s="219"/>
      <c r="J760" s="220">
        <f>ROUND(I760*H760,2)</f>
        <v>0</v>
      </c>
      <c r="K760" s="216" t="s">
        <v>151</v>
      </c>
      <c r="L760" s="46"/>
      <c r="M760" s="221" t="s">
        <v>19</v>
      </c>
      <c r="N760" s="222" t="s">
        <v>46</v>
      </c>
      <c r="O760" s="86"/>
      <c r="P760" s="223">
        <f>O760*H760</f>
        <v>0</v>
      </c>
      <c r="Q760" s="223">
        <v>0</v>
      </c>
      <c r="R760" s="223">
        <f>Q760*H760</f>
        <v>0</v>
      </c>
      <c r="S760" s="223">
        <v>0</v>
      </c>
      <c r="T760" s="224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5" t="s">
        <v>176</v>
      </c>
      <c r="AT760" s="225" t="s">
        <v>147</v>
      </c>
      <c r="AU760" s="225" t="s">
        <v>85</v>
      </c>
      <c r="AY760" s="19" t="s">
        <v>144</v>
      </c>
      <c r="BE760" s="226">
        <f>IF(N760="základní",J760,0)</f>
        <v>0</v>
      </c>
      <c r="BF760" s="226">
        <f>IF(N760="snížená",J760,0)</f>
        <v>0</v>
      </c>
      <c r="BG760" s="226">
        <f>IF(N760="zákl. přenesená",J760,0)</f>
        <v>0</v>
      </c>
      <c r="BH760" s="226">
        <f>IF(N760="sníž. přenesená",J760,0)</f>
        <v>0</v>
      </c>
      <c r="BI760" s="226">
        <f>IF(N760="nulová",J760,0)</f>
        <v>0</v>
      </c>
      <c r="BJ760" s="19" t="s">
        <v>83</v>
      </c>
      <c r="BK760" s="226">
        <f>ROUND(I760*H760,2)</f>
        <v>0</v>
      </c>
      <c r="BL760" s="19" t="s">
        <v>176</v>
      </c>
      <c r="BM760" s="225" t="s">
        <v>917</v>
      </c>
    </row>
    <row r="761" s="2" customFormat="1">
      <c r="A761" s="40"/>
      <c r="B761" s="41"/>
      <c r="C761" s="42"/>
      <c r="D761" s="227" t="s">
        <v>154</v>
      </c>
      <c r="E761" s="42"/>
      <c r="F761" s="228" t="s">
        <v>918</v>
      </c>
      <c r="G761" s="42"/>
      <c r="H761" s="42"/>
      <c r="I761" s="229"/>
      <c r="J761" s="42"/>
      <c r="K761" s="42"/>
      <c r="L761" s="46"/>
      <c r="M761" s="230"/>
      <c r="N761" s="231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154</v>
      </c>
      <c r="AU761" s="19" t="s">
        <v>85</v>
      </c>
    </row>
    <row r="762" s="2" customFormat="1">
      <c r="A762" s="40"/>
      <c r="B762" s="41"/>
      <c r="C762" s="42"/>
      <c r="D762" s="232" t="s">
        <v>155</v>
      </c>
      <c r="E762" s="42"/>
      <c r="F762" s="233" t="s">
        <v>919</v>
      </c>
      <c r="G762" s="42"/>
      <c r="H762" s="42"/>
      <c r="I762" s="229"/>
      <c r="J762" s="42"/>
      <c r="K762" s="42"/>
      <c r="L762" s="46"/>
      <c r="M762" s="230"/>
      <c r="N762" s="231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155</v>
      </c>
      <c r="AU762" s="19" t="s">
        <v>85</v>
      </c>
    </row>
    <row r="763" s="2" customFormat="1" ht="14.4" customHeight="1">
      <c r="A763" s="40"/>
      <c r="B763" s="41"/>
      <c r="C763" s="214" t="s">
        <v>920</v>
      </c>
      <c r="D763" s="214" t="s">
        <v>147</v>
      </c>
      <c r="E763" s="215" t="s">
        <v>921</v>
      </c>
      <c r="F763" s="216" t="s">
        <v>922</v>
      </c>
      <c r="G763" s="217" t="s">
        <v>435</v>
      </c>
      <c r="H763" s="218">
        <v>214.84700000000001</v>
      </c>
      <c r="I763" s="219"/>
      <c r="J763" s="220">
        <f>ROUND(I763*H763,2)</f>
        <v>0</v>
      </c>
      <c r="K763" s="216" t="s">
        <v>151</v>
      </c>
      <c r="L763" s="46"/>
      <c r="M763" s="221" t="s">
        <v>19</v>
      </c>
      <c r="N763" s="222" t="s">
        <v>46</v>
      </c>
      <c r="O763" s="86"/>
      <c r="P763" s="223">
        <f>O763*H763</f>
        <v>0</v>
      </c>
      <c r="Q763" s="223">
        <v>0</v>
      </c>
      <c r="R763" s="223">
        <f>Q763*H763</f>
        <v>0</v>
      </c>
      <c r="S763" s="223">
        <v>0</v>
      </c>
      <c r="T763" s="224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5" t="s">
        <v>176</v>
      </c>
      <c r="AT763" s="225" t="s">
        <v>147</v>
      </c>
      <c r="AU763" s="225" t="s">
        <v>85</v>
      </c>
      <c r="AY763" s="19" t="s">
        <v>144</v>
      </c>
      <c r="BE763" s="226">
        <f>IF(N763="základní",J763,0)</f>
        <v>0</v>
      </c>
      <c r="BF763" s="226">
        <f>IF(N763="snížená",J763,0)</f>
        <v>0</v>
      </c>
      <c r="BG763" s="226">
        <f>IF(N763="zákl. přenesená",J763,0)</f>
        <v>0</v>
      </c>
      <c r="BH763" s="226">
        <f>IF(N763="sníž. přenesená",J763,0)</f>
        <v>0</v>
      </c>
      <c r="BI763" s="226">
        <f>IF(N763="nulová",J763,0)</f>
        <v>0</v>
      </c>
      <c r="BJ763" s="19" t="s">
        <v>83</v>
      </c>
      <c r="BK763" s="226">
        <f>ROUND(I763*H763,2)</f>
        <v>0</v>
      </c>
      <c r="BL763" s="19" t="s">
        <v>176</v>
      </c>
      <c r="BM763" s="225" t="s">
        <v>923</v>
      </c>
    </row>
    <row r="764" s="2" customFormat="1">
      <c r="A764" s="40"/>
      <c r="B764" s="41"/>
      <c r="C764" s="42"/>
      <c r="D764" s="227" t="s">
        <v>154</v>
      </c>
      <c r="E764" s="42"/>
      <c r="F764" s="228" t="s">
        <v>924</v>
      </c>
      <c r="G764" s="42"/>
      <c r="H764" s="42"/>
      <c r="I764" s="229"/>
      <c r="J764" s="42"/>
      <c r="K764" s="42"/>
      <c r="L764" s="46"/>
      <c r="M764" s="230"/>
      <c r="N764" s="231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154</v>
      </c>
      <c r="AU764" s="19" t="s">
        <v>85</v>
      </c>
    </row>
    <row r="765" s="2" customFormat="1">
      <c r="A765" s="40"/>
      <c r="B765" s="41"/>
      <c r="C765" s="42"/>
      <c r="D765" s="232" t="s">
        <v>155</v>
      </c>
      <c r="E765" s="42"/>
      <c r="F765" s="233" t="s">
        <v>925</v>
      </c>
      <c r="G765" s="42"/>
      <c r="H765" s="42"/>
      <c r="I765" s="229"/>
      <c r="J765" s="42"/>
      <c r="K765" s="42"/>
      <c r="L765" s="46"/>
      <c r="M765" s="230"/>
      <c r="N765" s="231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155</v>
      </c>
      <c r="AU765" s="19" t="s">
        <v>85</v>
      </c>
    </row>
    <row r="766" s="2" customFormat="1" ht="14.4" customHeight="1">
      <c r="A766" s="40"/>
      <c r="B766" s="41"/>
      <c r="C766" s="214" t="s">
        <v>926</v>
      </c>
      <c r="D766" s="214" t="s">
        <v>147</v>
      </c>
      <c r="E766" s="215" t="s">
        <v>927</v>
      </c>
      <c r="F766" s="216" t="s">
        <v>928</v>
      </c>
      <c r="G766" s="217" t="s">
        <v>435</v>
      </c>
      <c r="H766" s="218">
        <v>214.84700000000001</v>
      </c>
      <c r="I766" s="219"/>
      <c r="J766" s="220">
        <f>ROUND(I766*H766,2)</f>
        <v>0</v>
      </c>
      <c r="K766" s="216" t="s">
        <v>151</v>
      </c>
      <c r="L766" s="46"/>
      <c r="M766" s="221" t="s">
        <v>19</v>
      </c>
      <c r="N766" s="222" t="s">
        <v>46</v>
      </c>
      <c r="O766" s="86"/>
      <c r="P766" s="223">
        <f>O766*H766</f>
        <v>0</v>
      </c>
      <c r="Q766" s="223">
        <v>0</v>
      </c>
      <c r="R766" s="223">
        <f>Q766*H766</f>
        <v>0</v>
      </c>
      <c r="S766" s="223">
        <v>0</v>
      </c>
      <c r="T766" s="224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5" t="s">
        <v>176</v>
      </c>
      <c r="AT766" s="225" t="s">
        <v>147</v>
      </c>
      <c r="AU766" s="225" t="s">
        <v>85</v>
      </c>
      <c r="AY766" s="19" t="s">
        <v>144</v>
      </c>
      <c r="BE766" s="226">
        <f>IF(N766="základní",J766,0)</f>
        <v>0</v>
      </c>
      <c r="BF766" s="226">
        <f>IF(N766="snížená",J766,0)</f>
        <v>0</v>
      </c>
      <c r="BG766" s="226">
        <f>IF(N766="zákl. přenesená",J766,0)</f>
        <v>0</v>
      </c>
      <c r="BH766" s="226">
        <f>IF(N766="sníž. přenesená",J766,0)</f>
        <v>0</v>
      </c>
      <c r="BI766" s="226">
        <f>IF(N766="nulová",J766,0)</f>
        <v>0</v>
      </c>
      <c r="BJ766" s="19" t="s">
        <v>83</v>
      </c>
      <c r="BK766" s="226">
        <f>ROUND(I766*H766,2)</f>
        <v>0</v>
      </c>
      <c r="BL766" s="19" t="s">
        <v>176</v>
      </c>
      <c r="BM766" s="225" t="s">
        <v>929</v>
      </c>
    </row>
    <row r="767" s="2" customFormat="1">
      <c r="A767" s="40"/>
      <c r="B767" s="41"/>
      <c r="C767" s="42"/>
      <c r="D767" s="227" t="s">
        <v>154</v>
      </c>
      <c r="E767" s="42"/>
      <c r="F767" s="228" t="s">
        <v>930</v>
      </c>
      <c r="G767" s="42"/>
      <c r="H767" s="42"/>
      <c r="I767" s="229"/>
      <c r="J767" s="42"/>
      <c r="K767" s="42"/>
      <c r="L767" s="46"/>
      <c r="M767" s="230"/>
      <c r="N767" s="231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154</v>
      </c>
      <c r="AU767" s="19" t="s">
        <v>85</v>
      </c>
    </row>
    <row r="768" s="2" customFormat="1">
      <c r="A768" s="40"/>
      <c r="B768" s="41"/>
      <c r="C768" s="42"/>
      <c r="D768" s="232" t="s">
        <v>155</v>
      </c>
      <c r="E768" s="42"/>
      <c r="F768" s="233" t="s">
        <v>931</v>
      </c>
      <c r="G768" s="42"/>
      <c r="H768" s="42"/>
      <c r="I768" s="229"/>
      <c r="J768" s="42"/>
      <c r="K768" s="42"/>
      <c r="L768" s="46"/>
      <c r="M768" s="230"/>
      <c r="N768" s="231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155</v>
      </c>
      <c r="AU768" s="19" t="s">
        <v>85</v>
      </c>
    </row>
    <row r="769" s="2" customFormat="1" ht="14.4" customHeight="1">
      <c r="A769" s="40"/>
      <c r="B769" s="41"/>
      <c r="C769" s="214" t="s">
        <v>932</v>
      </c>
      <c r="D769" s="214" t="s">
        <v>147</v>
      </c>
      <c r="E769" s="215" t="s">
        <v>933</v>
      </c>
      <c r="F769" s="216" t="s">
        <v>934</v>
      </c>
      <c r="G769" s="217" t="s">
        <v>435</v>
      </c>
      <c r="H769" s="218">
        <v>214.84700000000001</v>
      </c>
      <c r="I769" s="219"/>
      <c r="J769" s="220">
        <f>ROUND(I769*H769,2)</f>
        <v>0</v>
      </c>
      <c r="K769" s="216" t="s">
        <v>151</v>
      </c>
      <c r="L769" s="46"/>
      <c r="M769" s="221" t="s">
        <v>19</v>
      </c>
      <c r="N769" s="222" t="s">
        <v>46</v>
      </c>
      <c r="O769" s="86"/>
      <c r="P769" s="223">
        <f>O769*H769</f>
        <v>0</v>
      </c>
      <c r="Q769" s="223">
        <v>0</v>
      </c>
      <c r="R769" s="223">
        <f>Q769*H769</f>
        <v>0</v>
      </c>
      <c r="S769" s="223">
        <v>0</v>
      </c>
      <c r="T769" s="224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5" t="s">
        <v>176</v>
      </c>
      <c r="AT769" s="225" t="s">
        <v>147</v>
      </c>
      <c r="AU769" s="225" t="s">
        <v>85</v>
      </c>
      <c r="AY769" s="19" t="s">
        <v>144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9" t="s">
        <v>83</v>
      </c>
      <c r="BK769" s="226">
        <f>ROUND(I769*H769,2)</f>
        <v>0</v>
      </c>
      <c r="BL769" s="19" t="s">
        <v>176</v>
      </c>
      <c r="BM769" s="225" t="s">
        <v>935</v>
      </c>
    </row>
    <row r="770" s="2" customFormat="1">
      <c r="A770" s="40"/>
      <c r="B770" s="41"/>
      <c r="C770" s="42"/>
      <c r="D770" s="227" t="s">
        <v>154</v>
      </c>
      <c r="E770" s="42"/>
      <c r="F770" s="228" t="s">
        <v>936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154</v>
      </c>
      <c r="AU770" s="19" t="s">
        <v>85</v>
      </c>
    </row>
    <row r="771" s="2" customFormat="1">
      <c r="A771" s="40"/>
      <c r="B771" s="41"/>
      <c r="C771" s="42"/>
      <c r="D771" s="232" t="s">
        <v>155</v>
      </c>
      <c r="E771" s="42"/>
      <c r="F771" s="233" t="s">
        <v>937</v>
      </c>
      <c r="G771" s="42"/>
      <c r="H771" s="42"/>
      <c r="I771" s="229"/>
      <c r="J771" s="42"/>
      <c r="K771" s="42"/>
      <c r="L771" s="46"/>
      <c r="M771" s="230"/>
      <c r="N771" s="231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155</v>
      </c>
      <c r="AU771" s="19" t="s">
        <v>85</v>
      </c>
    </row>
    <row r="772" s="2" customFormat="1" ht="19.8" customHeight="1">
      <c r="A772" s="40"/>
      <c r="B772" s="41"/>
      <c r="C772" s="214" t="s">
        <v>938</v>
      </c>
      <c r="D772" s="214" t="s">
        <v>147</v>
      </c>
      <c r="E772" s="215" t="s">
        <v>939</v>
      </c>
      <c r="F772" s="216" t="s">
        <v>940</v>
      </c>
      <c r="G772" s="217" t="s">
        <v>435</v>
      </c>
      <c r="H772" s="218">
        <v>3.7189999999999999</v>
      </c>
      <c r="I772" s="219"/>
      <c r="J772" s="220">
        <f>ROUND(I772*H772,2)</f>
        <v>0</v>
      </c>
      <c r="K772" s="216" t="s">
        <v>151</v>
      </c>
      <c r="L772" s="46"/>
      <c r="M772" s="221" t="s">
        <v>19</v>
      </c>
      <c r="N772" s="222" t="s">
        <v>46</v>
      </c>
      <c r="O772" s="86"/>
      <c r="P772" s="223">
        <f>O772*H772</f>
        <v>0</v>
      </c>
      <c r="Q772" s="223">
        <v>0</v>
      </c>
      <c r="R772" s="223">
        <f>Q772*H772</f>
        <v>0</v>
      </c>
      <c r="S772" s="223">
        <v>0</v>
      </c>
      <c r="T772" s="224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5" t="s">
        <v>176</v>
      </c>
      <c r="AT772" s="225" t="s">
        <v>147</v>
      </c>
      <c r="AU772" s="225" t="s">
        <v>85</v>
      </c>
      <c r="AY772" s="19" t="s">
        <v>144</v>
      </c>
      <c r="BE772" s="226">
        <f>IF(N772="základní",J772,0)</f>
        <v>0</v>
      </c>
      <c r="BF772" s="226">
        <f>IF(N772="snížená",J772,0)</f>
        <v>0</v>
      </c>
      <c r="BG772" s="226">
        <f>IF(N772="zákl. přenesená",J772,0)</f>
        <v>0</v>
      </c>
      <c r="BH772" s="226">
        <f>IF(N772="sníž. přenesená",J772,0)</f>
        <v>0</v>
      </c>
      <c r="BI772" s="226">
        <f>IF(N772="nulová",J772,0)</f>
        <v>0</v>
      </c>
      <c r="BJ772" s="19" t="s">
        <v>83</v>
      </c>
      <c r="BK772" s="226">
        <f>ROUND(I772*H772,2)</f>
        <v>0</v>
      </c>
      <c r="BL772" s="19" t="s">
        <v>176</v>
      </c>
      <c r="BM772" s="225" t="s">
        <v>941</v>
      </c>
    </row>
    <row r="773" s="2" customFormat="1">
      <c r="A773" s="40"/>
      <c r="B773" s="41"/>
      <c r="C773" s="42"/>
      <c r="D773" s="227" t="s">
        <v>154</v>
      </c>
      <c r="E773" s="42"/>
      <c r="F773" s="228" t="s">
        <v>942</v>
      </c>
      <c r="G773" s="42"/>
      <c r="H773" s="42"/>
      <c r="I773" s="229"/>
      <c r="J773" s="42"/>
      <c r="K773" s="42"/>
      <c r="L773" s="46"/>
      <c r="M773" s="230"/>
      <c r="N773" s="231"/>
      <c r="O773" s="86"/>
      <c r="P773" s="86"/>
      <c r="Q773" s="86"/>
      <c r="R773" s="86"/>
      <c r="S773" s="86"/>
      <c r="T773" s="87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T773" s="19" t="s">
        <v>154</v>
      </c>
      <c r="AU773" s="19" t="s">
        <v>85</v>
      </c>
    </row>
    <row r="774" s="2" customFormat="1">
      <c r="A774" s="40"/>
      <c r="B774" s="41"/>
      <c r="C774" s="42"/>
      <c r="D774" s="232" t="s">
        <v>155</v>
      </c>
      <c r="E774" s="42"/>
      <c r="F774" s="233" t="s">
        <v>943</v>
      </c>
      <c r="G774" s="42"/>
      <c r="H774" s="42"/>
      <c r="I774" s="229"/>
      <c r="J774" s="42"/>
      <c r="K774" s="42"/>
      <c r="L774" s="46"/>
      <c r="M774" s="230"/>
      <c r="N774" s="231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155</v>
      </c>
      <c r="AU774" s="19" t="s">
        <v>85</v>
      </c>
    </row>
    <row r="775" s="2" customFormat="1" ht="22.2" customHeight="1">
      <c r="A775" s="40"/>
      <c r="B775" s="41"/>
      <c r="C775" s="214" t="s">
        <v>944</v>
      </c>
      <c r="D775" s="214" t="s">
        <v>147</v>
      </c>
      <c r="E775" s="215" t="s">
        <v>945</v>
      </c>
      <c r="F775" s="216" t="s">
        <v>946</v>
      </c>
      <c r="G775" s="217" t="s">
        <v>435</v>
      </c>
      <c r="H775" s="218">
        <v>3.7189999999999999</v>
      </c>
      <c r="I775" s="219"/>
      <c r="J775" s="220">
        <f>ROUND(I775*H775,2)</f>
        <v>0</v>
      </c>
      <c r="K775" s="216" t="s">
        <v>151</v>
      </c>
      <c r="L775" s="46"/>
      <c r="M775" s="221" t="s">
        <v>19</v>
      </c>
      <c r="N775" s="222" t="s">
        <v>46</v>
      </c>
      <c r="O775" s="86"/>
      <c r="P775" s="223">
        <f>O775*H775</f>
        <v>0</v>
      </c>
      <c r="Q775" s="223">
        <v>0</v>
      </c>
      <c r="R775" s="223">
        <f>Q775*H775</f>
        <v>0</v>
      </c>
      <c r="S775" s="223">
        <v>0</v>
      </c>
      <c r="T775" s="224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5" t="s">
        <v>176</v>
      </c>
      <c r="AT775" s="225" t="s">
        <v>147</v>
      </c>
      <c r="AU775" s="225" t="s">
        <v>85</v>
      </c>
      <c r="AY775" s="19" t="s">
        <v>144</v>
      </c>
      <c r="BE775" s="226">
        <f>IF(N775="základní",J775,0)</f>
        <v>0</v>
      </c>
      <c r="BF775" s="226">
        <f>IF(N775="snížená",J775,0)</f>
        <v>0</v>
      </c>
      <c r="BG775" s="226">
        <f>IF(N775="zákl. přenesená",J775,0)</f>
        <v>0</v>
      </c>
      <c r="BH775" s="226">
        <f>IF(N775="sníž. přenesená",J775,0)</f>
        <v>0</v>
      </c>
      <c r="BI775" s="226">
        <f>IF(N775="nulová",J775,0)</f>
        <v>0</v>
      </c>
      <c r="BJ775" s="19" t="s">
        <v>83</v>
      </c>
      <c r="BK775" s="226">
        <f>ROUND(I775*H775,2)</f>
        <v>0</v>
      </c>
      <c r="BL775" s="19" t="s">
        <v>176</v>
      </c>
      <c r="BM775" s="225" t="s">
        <v>947</v>
      </c>
    </row>
    <row r="776" s="2" customFormat="1">
      <c r="A776" s="40"/>
      <c r="B776" s="41"/>
      <c r="C776" s="42"/>
      <c r="D776" s="227" t="s">
        <v>154</v>
      </c>
      <c r="E776" s="42"/>
      <c r="F776" s="228" t="s">
        <v>948</v>
      </c>
      <c r="G776" s="42"/>
      <c r="H776" s="42"/>
      <c r="I776" s="229"/>
      <c r="J776" s="42"/>
      <c r="K776" s="42"/>
      <c r="L776" s="46"/>
      <c r="M776" s="230"/>
      <c r="N776" s="231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154</v>
      </c>
      <c r="AU776" s="19" t="s">
        <v>85</v>
      </c>
    </row>
    <row r="777" s="2" customFormat="1">
      <c r="A777" s="40"/>
      <c r="B777" s="41"/>
      <c r="C777" s="42"/>
      <c r="D777" s="232" t="s">
        <v>155</v>
      </c>
      <c r="E777" s="42"/>
      <c r="F777" s="233" t="s">
        <v>949</v>
      </c>
      <c r="G777" s="42"/>
      <c r="H777" s="42"/>
      <c r="I777" s="229"/>
      <c r="J777" s="42"/>
      <c r="K777" s="42"/>
      <c r="L777" s="46"/>
      <c r="M777" s="230"/>
      <c r="N777" s="231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155</v>
      </c>
      <c r="AU777" s="19" t="s">
        <v>85</v>
      </c>
    </row>
    <row r="778" s="2" customFormat="1" ht="22.2" customHeight="1">
      <c r="A778" s="40"/>
      <c r="B778" s="41"/>
      <c r="C778" s="214" t="s">
        <v>950</v>
      </c>
      <c r="D778" s="214" t="s">
        <v>147</v>
      </c>
      <c r="E778" s="215" t="s">
        <v>951</v>
      </c>
      <c r="F778" s="216" t="s">
        <v>437</v>
      </c>
      <c r="G778" s="217" t="s">
        <v>435</v>
      </c>
      <c r="H778" s="218">
        <v>3.7189999999999999</v>
      </c>
      <c r="I778" s="219"/>
      <c r="J778" s="220">
        <f>ROUND(I778*H778,2)</f>
        <v>0</v>
      </c>
      <c r="K778" s="216" t="s">
        <v>151</v>
      </c>
      <c r="L778" s="46"/>
      <c r="M778" s="221" t="s">
        <v>19</v>
      </c>
      <c r="N778" s="222" t="s">
        <v>46</v>
      </c>
      <c r="O778" s="86"/>
      <c r="P778" s="223">
        <f>O778*H778</f>
        <v>0</v>
      </c>
      <c r="Q778" s="223">
        <v>0</v>
      </c>
      <c r="R778" s="223">
        <f>Q778*H778</f>
        <v>0</v>
      </c>
      <c r="S778" s="223">
        <v>0</v>
      </c>
      <c r="T778" s="224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5" t="s">
        <v>176</v>
      </c>
      <c r="AT778" s="225" t="s">
        <v>147</v>
      </c>
      <c r="AU778" s="225" t="s">
        <v>85</v>
      </c>
      <c r="AY778" s="19" t="s">
        <v>144</v>
      </c>
      <c r="BE778" s="226">
        <f>IF(N778="základní",J778,0)</f>
        <v>0</v>
      </c>
      <c r="BF778" s="226">
        <f>IF(N778="snížená",J778,0)</f>
        <v>0</v>
      </c>
      <c r="BG778" s="226">
        <f>IF(N778="zákl. přenesená",J778,0)</f>
        <v>0</v>
      </c>
      <c r="BH778" s="226">
        <f>IF(N778="sníž. přenesená",J778,0)</f>
        <v>0</v>
      </c>
      <c r="BI778" s="226">
        <f>IF(N778="nulová",J778,0)</f>
        <v>0</v>
      </c>
      <c r="BJ778" s="19" t="s">
        <v>83</v>
      </c>
      <c r="BK778" s="226">
        <f>ROUND(I778*H778,2)</f>
        <v>0</v>
      </c>
      <c r="BL778" s="19" t="s">
        <v>176</v>
      </c>
      <c r="BM778" s="225" t="s">
        <v>952</v>
      </c>
    </row>
    <row r="779" s="2" customFormat="1">
      <c r="A779" s="40"/>
      <c r="B779" s="41"/>
      <c r="C779" s="42"/>
      <c r="D779" s="227" t="s">
        <v>154</v>
      </c>
      <c r="E779" s="42"/>
      <c r="F779" s="228" t="s">
        <v>437</v>
      </c>
      <c r="G779" s="42"/>
      <c r="H779" s="42"/>
      <c r="I779" s="229"/>
      <c r="J779" s="42"/>
      <c r="K779" s="42"/>
      <c r="L779" s="46"/>
      <c r="M779" s="230"/>
      <c r="N779" s="231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154</v>
      </c>
      <c r="AU779" s="19" t="s">
        <v>85</v>
      </c>
    </row>
    <row r="780" s="2" customFormat="1">
      <c r="A780" s="40"/>
      <c r="B780" s="41"/>
      <c r="C780" s="42"/>
      <c r="D780" s="232" t="s">
        <v>155</v>
      </c>
      <c r="E780" s="42"/>
      <c r="F780" s="233" t="s">
        <v>953</v>
      </c>
      <c r="G780" s="42"/>
      <c r="H780" s="42"/>
      <c r="I780" s="229"/>
      <c r="J780" s="42"/>
      <c r="K780" s="42"/>
      <c r="L780" s="46"/>
      <c r="M780" s="230"/>
      <c r="N780" s="231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155</v>
      </c>
      <c r="AU780" s="19" t="s">
        <v>85</v>
      </c>
    </row>
    <row r="781" s="2" customFormat="1" ht="14.4" customHeight="1">
      <c r="A781" s="40"/>
      <c r="B781" s="41"/>
      <c r="C781" s="214" t="s">
        <v>954</v>
      </c>
      <c r="D781" s="214" t="s">
        <v>147</v>
      </c>
      <c r="E781" s="215" t="s">
        <v>955</v>
      </c>
      <c r="F781" s="216" t="s">
        <v>956</v>
      </c>
      <c r="G781" s="217" t="s">
        <v>435</v>
      </c>
      <c r="H781" s="218">
        <v>214.84700000000001</v>
      </c>
      <c r="I781" s="219"/>
      <c r="J781" s="220">
        <f>ROUND(I781*H781,2)</f>
        <v>0</v>
      </c>
      <c r="K781" s="216" t="s">
        <v>151</v>
      </c>
      <c r="L781" s="46"/>
      <c r="M781" s="221" t="s">
        <v>19</v>
      </c>
      <c r="N781" s="222" t="s">
        <v>46</v>
      </c>
      <c r="O781" s="86"/>
      <c r="P781" s="223">
        <f>O781*H781</f>
        <v>0</v>
      </c>
      <c r="Q781" s="223">
        <v>0</v>
      </c>
      <c r="R781" s="223">
        <f>Q781*H781</f>
        <v>0</v>
      </c>
      <c r="S781" s="223">
        <v>0</v>
      </c>
      <c r="T781" s="224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5" t="s">
        <v>176</v>
      </c>
      <c r="AT781" s="225" t="s">
        <v>147</v>
      </c>
      <c r="AU781" s="225" t="s">
        <v>85</v>
      </c>
      <c r="AY781" s="19" t="s">
        <v>144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9" t="s">
        <v>83</v>
      </c>
      <c r="BK781" s="226">
        <f>ROUND(I781*H781,2)</f>
        <v>0</v>
      </c>
      <c r="BL781" s="19" t="s">
        <v>176</v>
      </c>
      <c r="BM781" s="225" t="s">
        <v>957</v>
      </c>
    </row>
    <row r="782" s="2" customFormat="1">
      <c r="A782" s="40"/>
      <c r="B782" s="41"/>
      <c r="C782" s="42"/>
      <c r="D782" s="227" t="s">
        <v>154</v>
      </c>
      <c r="E782" s="42"/>
      <c r="F782" s="228" t="s">
        <v>958</v>
      </c>
      <c r="G782" s="42"/>
      <c r="H782" s="42"/>
      <c r="I782" s="229"/>
      <c r="J782" s="42"/>
      <c r="K782" s="42"/>
      <c r="L782" s="46"/>
      <c r="M782" s="230"/>
      <c r="N782" s="231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154</v>
      </c>
      <c r="AU782" s="19" t="s">
        <v>85</v>
      </c>
    </row>
    <row r="783" s="2" customFormat="1">
      <c r="A783" s="40"/>
      <c r="B783" s="41"/>
      <c r="C783" s="42"/>
      <c r="D783" s="232" t="s">
        <v>155</v>
      </c>
      <c r="E783" s="42"/>
      <c r="F783" s="233" t="s">
        <v>959</v>
      </c>
      <c r="G783" s="42"/>
      <c r="H783" s="42"/>
      <c r="I783" s="229"/>
      <c r="J783" s="42"/>
      <c r="K783" s="42"/>
      <c r="L783" s="46"/>
      <c r="M783" s="230"/>
      <c r="N783" s="231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155</v>
      </c>
      <c r="AU783" s="19" t="s">
        <v>85</v>
      </c>
    </row>
    <row r="784" s="2" customFormat="1" ht="19.8" customHeight="1">
      <c r="A784" s="40"/>
      <c r="B784" s="41"/>
      <c r="C784" s="214" t="s">
        <v>960</v>
      </c>
      <c r="D784" s="214" t="s">
        <v>147</v>
      </c>
      <c r="E784" s="215" t="s">
        <v>961</v>
      </c>
      <c r="F784" s="216" t="s">
        <v>962</v>
      </c>
      <c r="G784" s="217" t="s">
        <v>435</v>
      </c>
      <c r="H784" s="218">
        <v>214.84700000000001</v>
      </c>
      <c r="I784" s="219"/>
      <c r="J784" s="220">
        <f>ROUND(I784*H784,2)</f>
        <v>0</v>
      </c>
      <c r="K784" s="216" t="s">
        <v>151</v>
      </c>
      <c r="L784" s="46"/>
      <c r="M784" s="221" t="s">
        <v>19</v>
      </c>
      <c r="N784" s="222" t="s">
        <v>46</v>
      </c>
      <c r="O784" s="86"/>
      <c r="P784" s="223">
        <f>O784*H784</f>
        <v>0</v>
      </c>
      <c r="Q784" s="223">
        <v>0</v>
      </c>
      <c r="R784" s="223">
        <f>Q784*H784</f>
        <v>0</v>
      </c>
      <c r="S784" s="223">
        <v>0</v>
      </c>
      <c r="T784" s="224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5" t="s">
        <v>176</v>
      </c>
      <c r="AT784" s="225" t="s">
        <v>147</v>
      </c>
      <c r="AU784" s="225" t="s">
        <v>85</v>
      </c>
      <c r="AY784" s="19" t="s">
        <v>144</v>
      </c>
      <c r="BE784" s="226">
        <f>IF(N784="základní",J784,0)</f>
        <v>0</v>
      </c>
      <c r="BF784" s="226">
        <f>IF(N784="snížená",J784,0)</f>
        <v>0</v>
      </c>
      <c r="BG784" s="226">
        <f>IF(N784="zákl. přenesená",J784,0)</f>
        <v>0</v>
      </c>
      <c r="BH784" s="226">
        <f>IF(N784="sníž. přenesená",J784,0)</f>
        <v>0</v>
      </c>
      <c r="BI784" s="226">
        <f>IF(N784="nulová",J784,0)</f>
        <v>0</v>
      </c>
      <c r="BJ784" s="19" t="s">
        <v>83</v>
      </c>
      <c r="BK784" s="226">
        <f>ROUND(I784*H784,2)</f>
        <v>0</v>
      </c>
      <c r="BL784" s="19" t="s">
        <v>176</v>
      </c>
      <c r="BM784" s="225" t="s">
        <v>963</v>
      </c>
    </row>
    <row r="785" s="2" customFormat="1">
      <c r="A785" s="40"/>
      <c r="B785" s="41"/>
      <c r="C785" s="42"/>
      <c r="D785" s="227" t="s">
        <v>154</v>
      </c>
      <c r="E785" s="42"/>
      <c r="F785" s="228" t="s">
        <v>964</v>
      </c>
      <c r="G785" s="42"/>
      <c r="H785" s="42"/>
      <c r="I785" s="229"/>
      <c r="J785" s="42"/>
      <c r="K785" s="42"/>
      <c r="L785" s="46"/>
      <c r="M785" s="230"/>
      <c r="N785" s="231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154</v>
      </c>
      <c r="AU785" s="19" t="s">
        <v>85</v>
      </c>
    </row>
    <row r="786" s="2" customFormat="1">
      <c r="A786" s="40"/>
      <c r="B786" s="41"/>
      <c r="C786" s="42"/>
      <c r="D786" s="232" t="s">
        <v>155</v>
      </c>
      <c r="E786" s="42"/>
      <c r="F786" s="233" t="s">
        <v>965</v>
      </c>
      <c r="G786" s="42"/>
      <c r="H786" s="42"/>
      <c r="I786" s="229"/>
      <c r="J786" s="42"/>
      <c r="K786" s="42"/>
      <c r="L786" s="46"/>
      <c r="M786" s="230"/>
      <c r="N786" s="231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155</v>
      </c>
      <c r="AU786" s="19" t="s">
        <v>85</v>
      </c>
    </row>
    <row r="787" s="2" customFormat="1" ht="14.4" customHeight="1">
      <c r="A787" s="40"/>
      <c r="B787" s="41"/>
      <c r="C787" s="214" t="s">
        <v>966</v>
      </c>
      <c r="D787" s="214" t="s">
        <v>147</v>
      </c>
      <c r="E787" s="215" t="s">
        <v>967</v>
      </c>
      <c r="F787" s="216" t="s">
        <v>968</v>
      </c>
      <c r="G787" s="217" t="s">
        <v>435</v>
      </c>
      <c r="H787" s="218">
        <v>214.84700000000001</v>
      </c>
      <c r="I787" s="219"/>
      <c r="J787" s="220">
        <f>ROUND(I787*H787,2)</f>
        <v>0</v>
      </c>
      <c r="K787" s="216" t="s">
        <v>151</v>
      </c>
      <c r="L787" s="46"/>
      <c r="M787" s="221" t="s">
        <v>19</v>
      </c>
      <c r="N787" s="222" t="s">
        <v>46</v>
      </c>
      <c r="O787" s="86"/>
      <c r="P787" s="223">
        <f>O787*H787</f>
        <v>0</v>
      </c>
      <c r="Q787" s="223">
        <v>0</v>
      </c>
      <c r="R787" s="223">
        <f>Q787*H787</f>
        <v>0</v>
      </c>
      <c r="S787" s="223">
        <v>0</v>
      </c>
      <c r="T787" s="224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5" t="s">
        <v>176</v>
      </c>
      <c r="AT787" s="225" t="s">
        <v>147</v>
      </c>
      <c r="AU787" s="225" t="s">
        <v>85</v>
      </c>
      <c r="AY787" s="19" t="s">
        <v>144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9" t="s">
        <v>83</v>
      </c>
      <c r="BK787" s="226">
        <f>ROUND(I787*H787,2)</f>
        <v>0</v>
      </c>
      <c r="BL787" s="19" t="s">
        <v>176</v>
      </c>
      <c r="BM787" s="225" t="s">
        <v>969</v>
      </c>
    </row>
    <row r="788" s="2" customFormat="1">
      <c r="A788" s="40"/>
      <c r="B788" s="41"/>
      <c r="C788" s="42"/>
      <c r="D788" s="227" t="s">
        <v>154</v>
      </c>
      <c r="E788" s="42"/>
      <c r="F788" s="228" t="s">
        <v>970</v>
      </c>
      <c r="G788" s="42"/>
      <c r="H788" s="42"/>
      <c r="I788" s="229"/>
      <c r="J788" s="42"/>
      <c r="K788" s="42"/>
      <c r="L788" s="46"/>
      <c r="M788" s="230"/>
      <c r="N788" s="231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154</v>
      </c>
      <c r="AU788" s="19" t="s">
        <v>85</v>
      </c>
    </row>
    <row r="789" s="2" customFormat="1">
      <c r="A789" s="40"/>
      <c r="B789" s="41"/>
      <c r="C789" s="42"/>
      <c r="D789" s="232" t="s">
        <v>155</v>
      </c>
      <c r="E789" s="42"/>
      <c r="F789" s="233" t="s">
        <v>971</v>
      </c>
      <c r="G789" s="42"/>
      <c r="H789" s="42"/>
      <c r="I789" s="229"/>
      <c r="J789" s="42"/>
      <c r="K789" s="42"/>
      <c r="L789" s="46"/>
      <c r="M789" s="230"/>
      <c r="N789" s="231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155</v>
      </c>
      <c r="AU789" s="19" t="s">
        <v>85</v>
      </c>
    </row>
    <row r="790" s="2" customFormat="1" ht="14.4" customHeight="1">
      <c r="A790" s="40"/>
      <c r="B790" s="41"/>
      <c r="C790" s="214" t="s">
        <v>972</v>
      </c>
      <c r="D790" s="214" t="s">
        <v>147</v>
      </c>
      <c r="E790" s="215" t="s">
        <v>973</v>
      </c>
      <c r="F790" s="216" t="s">
        <v>974</v>
      </c>
      <c r="G790" s="217" t="s">
        <v>435</v>
      </c>
      <c r="H790" s="218">
        <v>5.0209999999999999</v>
      </c>
      <c r="I790" s="219"/>
      <c r="J790" s="220">
        <f>ROUND(I790*H790,2)</f>
        <v>0</v>
      </c>
      <c r="K790" s="216" t="s">
        <v>151</v>
      </c>
      <c r="L790" s="46"/>
      <c r="M790" s="221" t="s">
        <v>19</v>
      </c>
      <c r="N790" s="222" t="s">
        <v>46</v>
      </c>
      <c r="O790" s="86"/>
      <c r="P790" s="223">
        <f>O790*H790</f>
        <v>0</v>
      </c>
      <c r="Q790" s="223">
        <v>0</v>
      </c>
      <c r="R790" s="223">
        <f>Q790*H790</f>
        <v>0</v>
      </c>
      <c r="S790" s="223">
        <v>0</v>
      </c>
      <c r="T790" s="224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5" t="s">
        <v>176</v>
      </c>
      <c r="AT790" s="225" t="s">
        <v>147</v>
      </c>
      <c r="AU790" s="225" t="s">
        <v>85</v>
      </c>
      <c r="AY790" s="19" t="s">
        <v>144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9" t="s">
        <v>83</v>
      </c>
      <c r="BK790" s="226">
        <f>ROUND(I790*H790,2)</f>
        <v>0</v>
      </c>
      <c r="BL790" s="19" t="s">
        <v>176</v>
      </c>
      <c r="BM790" s="225" t="s">
        <v>975</v>
      </c>
    </row>
    <row r="791" s="2" customFormat="1">
      <c r="A791" s="40"/>
      <c r="B791" s="41"/>
      <c r="C791" s="42"/>
      <c r="D791" s="227" t="s">
        <v>154</v>
      </c>
      <c r="E791" s="42"/>
      <c r="F791" s="228" t="s">
        <v>976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154</v>
      </c>
      <c r="AU791" s="19" t="s">
        <v>85</v>
      </c>
    </row>
    <row r="792" s="2" customFormat="1">
      <c r="A792" s="40"/>
      <c r="B792" s="41"/>
      <c r="C792" s="42"/>
      <c r="D792" s="232" t="s">
        <v>155</v>
      </c>
      <c r="E792" s="42"/>
      <c r="F792" s="233" t="s">
        <v>977</v>
      </c>
      <c r="G792" s="42"/>
      <c r="H792" s="42"/>
      <c r="I792" s="229"/>
      <c r="J792" s="42"/>
      <c r="K792" s="42"/>
      <c r="L792" s="46"/>
      <c r="M792" s="230"/>
      <c r="N792" s="231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155</v>
      </c>
      <c r="AU792" s="19" t="s">
        <v>85</v>
      </c>
    </row>
    <row r="793" s="2" customFormat="1" ht="14.4" customHeight="1">
      <c r="A793" s="40"/>
      <c r="B793" s="41"/>
      <c r="C793" s="214" t="s">
        <v>978</v>
      </c>
      <c r="D793" s="214" t="s">
        <v>147</v>
      </c>
      <c r="E793" s="215" t="s">
        <v>979</v>
      </c>
      <c r="F793" s="216" t="s">
        <v>980</v>
      </c>
      <c r="G793" s="217" t="s">
        <v>435</v>
      </c>
      <c r="H793" s="218">
        <v>5.0209999999999999</v>
      </c>
      <c r="I793" s="219"/>
      <c r="J793" s="220">
        <f>ROUND(I793*H793,2)</f>
        <v>0</v>
      </c>
      <c r="K793" s="216" t="s">
        <v>151</v>
      </c>
      <c r="L793" s="46"/>
      <c r="M793" s="221" t="s">
        <v>19</v>
      </c>
      <c r="N793" s="222" t="s">
        <v>46</v>
      </c>
      <c r="O793" s="86"/>
      <c r="P793" s="223">
        <f>O793*H793</f>
        <v>0</v>
      </c>
      <c r="Q793" s="223">
        <v>0</v>
      </c>
      <c r="R793" s="223">
        <f>Q793*H793</f>
        <v>0</v>
      </c>
      <c r="S793" s="223">
        <v>0</v>
      </c>
      <c r="T793" s="224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5" t="s">
        <v>176</v>
      </c>
      <c r="AT793" s="225" t="s">
        <v>147</v>
      </c>
      <c r="AU793" s="225" t="s">
        <v>85</v>
      </c>
      <c r="AY793" s="19" t="s">
        <v>144</v>
      </c>
      <c r="BE793" s="226">
        <f>IF(N793="základní",J793,0)</f>
        <v>0</v>
      </c>
      <c r="BF793" s="226">
        <f>IF(N793="snížená",J793,0)</f>
        <v>0</v>
      </c>
      <c r="BG793" s="226">
        <f>IF(N793="zákl. přenesená",J793,0)</f>
        <v>0</v>
      </c>
      <c r="BH793" s="226">
        <f>IF(N793="sníž. přenesená",J793,0)</f>
        <v>0</v>
      </c>
      <c r="BI793" s="226">
        <f>IF(N793="nulová",J793,0)</f>
        <v>0</v>
      </c>
      <c r="BJ793" s="19" t="s">
        <v>83</v>
      </c>
      <c r="BK793" s="226">
        <f>ROUND(I793*H793,2)</f>
        <v>0</v>
      </c>
      <c r="BL793" s="19" t="s">
        <v>176</v>
      </c>
      <c r="BM793" s="225" t="s">
        <v>981</v>
      </c>
    </row>
    <row r="794" s="2" customFormat="1">
      <c r="A794" s="40"/>
      <c r="B794" s="41"/>
      <c r="C794" s="42"/>
      <c r="D794" s="227" t="s">
        <v>154</v>
      </c>
      <c r="E794" s="42"/>
      <c r="F794" s="228" t="s">
        <v>982</v>
      </c>
      <c r="G794" s="42"/>
      <c r="H794" s="42"/>
      <c r="I794" s="229"/>
      <c r="J794" s="42"/>
      <c r="K794" s="42"/>
      <c r="L794" s="46"/>
      <c r="M794" s="230"/>
      <c r="N794" s="231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154</v>
      </c>
      <c r="AU794" s="19" t="s">
        <v>85</v>
      </c>
    </row>
    <row r="795" s="2" customFormat="1">
      <c r="A795" s="40"/>
      <c r="B795" s="41"/>
      <c r="C795" s="42"/>
      <c r="D795" s="232" t="s">
        <v>155</v>
      </c>
      <c r="E795" s="42"/>
      <c r="F795" s="233" t="s">
        <v>983</v>
      </c>
      <c r="G795" s="42"/>
      <c r="H795" s="42"/>
      <c r="I795" s="229"/>
      <c r="J795" s="42"/>
      <c r="K795" s="42"/>
      <c r="L795" s="46"/>
      <c r="M795" s="230"/>
      <c r="N795" s="231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155</v>
      </c>
      <c r="AU795" s="19" t="s">
        <v>85</v>
      </c>
    </row>
    <row r="796" s="2" customFormat="1" ht="19.8" customHeight="1">
      <c r="A796" s="40"/>
      <c r="B796" s="41"/>
      <c r="C796" s="214" t="s">
        <v>984</v>
      </c>
      <c r="D796" s="214" t="s">
        <v>147</v>
      </c>
      <c r="E796" s="215" t="s">
        <v>985</v>
      </c>
      <c r="F796" s="216" t="s">
        <v>986</v>
      </c>
      <c r="G796" s="217" t="s">
        <v>435</v>
      </c>
      <c r="H796" s="218">
        <v>5.0209999999999999</v>
      </c>
      <c r="I796" s="219"/>
      <c r="J796" s="220">
        <f>ROUND(I796*H796,2)</f>
        <v>0</v>
      </c>
      <c r="K796" s="216" t="s">
        <v>151</v>
      </c>
      <c r="L796" s="46"/>
      <c r="M796" s="221" t="s">
        <v>19</v>
      </c>
      <c r="N796" s="222" t="s">
        <v>46</v>
      </c>
      <c r="O796" s="86"/>
      <c r="P796" s="223">
        <f>O796*H796</f>
        <v>0</v>
      </c>
      <c r="Q796" s="223">
        <v>0</v>
      </c>
      <c r="R796" s="223">
        <f>Q796*H796</f>
        <v>0</v>
      </c>
      <c r="S796" s="223">
        <v>0</v>
      </c>
      <c r="T796" s="224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25" t="s">
        <v>176</v>
      </c>
      <c r="AT796" s="225" t="s">
        <v>147</v>
      </c>
      <c r="AU796" s="225" t="s">
        <v>85</v>
      </c>
      <c r="AY796" s="19" t="s">
        <v>144</v>
      </c>
      <c r="BE796" s="226">
        <f>IF(N796="základní",J796,0)</f>
        <v>0</v>
      </c>
      <c r="BF796" s="226">
        <f>IF(N796="snížená",J796,0)</f>
        <v>0</v>
      </c>
      <c r="BG796" s="226">
        <f>IF(N796="zákl. přenesená",J796,0)</f>
        <v>0</v>
      </c>
      <c r="BH796" s="226">
        <f>IF(N796="sníž. přenesená",J796,0)</f>
        <v>0</v>
      </c>
      <c r="BI796" s="226">
        <f>IF(N796="nulová",J796,0)</f>
        <v>0</v>
      </c>
      <c r="BJ796" s="19" t="s">
        <v>83</v>
      </c>
      <c r="BK796" s="226">
        <f>ROUND(I796*H796,2)</f>
        <v>0</v>
      </c>
      <c r="BL796" s="19" t="s">
        <v>176</v>
      </c>
      <c r="BM796" s="225" t="s">
        <v>987</v>
      </c>
    </row>
    <row r="797" s="2" customFormat="1">
      <c r="A797" s="40"/>
      <c r="B797" s="41"/>
      <c r="C797" s="42"/>
      <c r="D797" s="227" t="s">
        <v>154</v>
      </c>
      <c r="E797" s="42"/>
      <c r="F797" s="228" t="s">
        <v>988</v>
      </c>
      <c r="G797" s="42"/>
      <c r="H797" s="42"/>
      <c r="I797" s="229"/>
      <c r="J797" s="42"/>
      <c r="K797" s="42"/>
      <c r="L797" s="46"/>
      <c r="M797" s="230"/>
      <c r="N797" s="231"/>
      <c r="O797" s="86"/>
      <c r="P797" s="86"/>
      <c r="Q797" s="86"/>
      <c r="R797" s="86"/>
      <c r="S797" s="86"/>
      <c r="T797" s="87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154</v>
      </c>
      <c r="AU797" s="19" t="s">
        <v>85</v>
      </c>
    </row>
    <row r="798" s="2" customFormat="1">
      <c r="A798" s="40"/>
      <c r="B798" s="41"/>
      <c r="C798" s="42"/>
      <c r="D798" s="232" t="s">
        <v>155</v>
      </c>
      <c r="E798" s="42"/>
      <c r="F798" s="233" t="s">
        <v>989</v>
      </c>
      <c r="G798" s="42"/>
      <c r="H798" s="42"/>
      <c r="I798" s="229"/>
      <c r="J798" s="42"/>
      <c r="K798" s="42"/>
      <c r="L798" s="46"/>
      <c r="M798" s="230"/>
      <c r="N798" s="231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155</v>
      </c>
      <c r="AU798" s="19" t="s">
        <v>85</v>
      </c>
    </row>
    <row r="799" s="12" customFormat="1" ht="22.8" customHeight="1">
      <c r="A799" s="12"/>
      <c r="B799" s="198"/>
      <c r="C799" s="199"/>
      <c r="D799" s="200" t="s">
        <v>74</v>
      </c>
      <c r="E799" s="212" t="s">
        <v>990</v>
      </c>
      <c r="F799" s="212" t="s">
        <v>991</v>
      </c>
      <c r="G799" s="199"/>
      <c r="H799" s="199"/>
      <c r="I799" s="202"/>
      <c r="J799" s="213">
        <f>BK799</f>
        <v>0</v>
      </c>
      <c r="K799" s="199"/>
      <c r="L799" s="204"/>
      <c r="M799" s="205"/>
      <c r="N799" s="206"/>
      <c r="O799" s="206"/>
      <c r="P799" s="207">
        <f>SUM(P800:P802)</f>
        <v>0</v>
      </c>
      <c r="Q799" s="206"/>
      <c r="R799" s="207">
        <f>SUM(R800:R802)</f>
        <v>0</v>
      </c>
      <c r="S799" s="206"/>
      <c r="T799" s="208">
        <f>SUM(T800:T802)</f>
        <v>0</v>
      </c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R799" s="209" t="s">
        <v>83</v>
      </c>
      <c r="AT799" s="210" t="s">
        <v>74</v>
      </c>
      <c r="AU799" s="210" t="s">
        <v>83</v>
      </c>
      <c r="AY799" s="209" t="s">
        <v>144</v>
      </c>
      <c r="BK799" s="211">
        <f>SUM(BK800:BK802)</f>
        <v>0</v>
      </c>
    </row>
    <row r="800" s="2" customFormat="1" ht="14.4" customHeight="1">
      <c r="A800" s="40"/>
      <c r="B800" s="41"/>
      <c r="C800" s="214" t="s">
        <v>992</v>
      </c>
      <c r="D800" s="214" t="s">
        <v>147</v>
      </c>
      <c r="E800" s="215" t="s">
        <v>993</v>
      </c>
      <c r="F800" s="216" t="s">
        <v>994</v>
      </c>
      <c r="G800" s="217" t="s">
        <v>435</v>
      </c>
      <c r="H800" s="218">
        <v>61.253</v>
      </c>
      <c r="I800" s="219"/>
      <c r="J800" s="220">
        <f>ROUND(I800*H800,2)</f>
        <v>0</v>
      </c>
      <c r="K800" s="216" t="s">
        <v>151</v>
      </c>
      <c r="L800" s="46"/>
      <c r="M800" s="221" t="s">
        <v>19</v>
      </c>
      <c r="N800" s="222" t="s">
        <v>46</v>
      </c>
      <c r="O800" s="86"/>
      <c r="P800" s="223">
        <f>O800*H800</f>
        <v>0</v>
      </c>
      <c r="Q800" s="223">
        <v>0</v>
      </c>
      <c r="R800" s="223">
        <f>Q800*H800</f>
        <v>0</v>
      </c>
      <c r="S800" s="223">
        <v>0</v>
      </c>
      <c r="T800" s="224">
        <f>S800*H800</f>
        <v>0</v>
      </c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R800" s="225" t="s">
        <v>176</v>
      </c>
      <c r="AT800" s="225" t="s">
        <v>147</v>
      </c>
      <c r="AU800" s="225" t="s">
        <v>85</v>
      </c>
      <c r="AY800" s="19" t="s">
        <v>144</v>
      </c>
      <c r="BE800" s="226">
        <f>IF(N800="základní",J800,0)</f>
        <v>0</v>
      </c>
      <c r="BF800" s="226">
        <f>IF(N800="snížená",J800,0)</f>
        <v>0</v>
      </c>
      <c r="BG800" s="226">
        <f>IF(N800="zákl. přenesená",J800,0)</f>
        <v>0</v>
      </c>
      <c r="BH800" s="226">
        <f>IF(N800="sníž. přenesená",J800,0)</f>
        <v>0</v>
      </c>
      <c r="BI800" s="226">
        <f>IF(N800="nulová",J800,0)</f>
        <v>0</v>
      </c>
      <c r="BJ800" s="19" t="s">
        <v>83</v>
      </c>
      <c r="BK800" s="226">
        <f>ROUND(I800*H800,2)</f>
        <v>0</v>
      </c>
      <c r="BL800" s="19" t="s">
        <v>176</v>
      </c>
      <c r="BM800" s="225" t="s">
        <v>995</v>
      </c>
    </row>
    <row r="801" s="2" customFormat="1">
      <c r="A801" s="40"/>
      <c r="B801" s="41"/>
      <c r="C801" s="42"/>
      <c r="D801" s="227" t="s">
        <v>154</v>
      </c>
      <c r="E801" s="42"/>
      <c r="F801" s="228" t="s">
        <v>996</v>
      </c>
      <c r="G801" s="42"/>
      <c r="H801" s="42"/>
      <c r="I801" s="229"/>
      <c r="J801" s="42"/>
      <c r="K801" s="42"/>
      <c r="L801" s="46"/>
      <c r="M801" s="230"/>
      <c r="N801" s="231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154</v>
      </c>
      <c r="AU801" s="19" t="s">
        <v>85</v>
      </c>
    </row>
    <row r="802" s="2" customFormat="1">
      <c r="A802" s="40"/>
      <c r="B802" s="41"/>
      <c r="C802" s="42"/>
      <c r="D802" s="232" t="s">
        <v>155</v>
      </c>
      <c r="E802" s="42"/>
      <c r="F802" s="233" t="s">
        <v>997</v>
      </c>
      <c r="G802" s="42"/>
      <c r="H802" s="42"/>
      <c r="I802" s="229"/>
      <c r="J802" s="42"/>
      <c r="K802" s="42"/>
      <c r="L802" s="46"/>
      <c r="M802" s="230"/>
      <c r="N802" s="231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155</v>
      </c>
      <c r="AU802" s="19" t="s">
        <v>85</v>
      </c>
    </row>
    <row r="803" s="12" customFormat="1" ht="25.92" customHeight="1">
      <c r="A803" s="12"/>
      <c r="B803" s="198"/>
      <c r="C803" s="199"/>
      <c r="D803" s="200" t="s">
        <v>74</v>
      </c>
      <c r="E803" s="201" t="s">
        <v>998</v>
      </c>
      <c r="F803" s="201" t="s">
        <v>999</v>
      </c>
      <c r="G803" s="199"/>
      <c r="H803" s="199"/>
      <c r="I803" s="202"/>
      <c r="J803" s="203">
        <f>BK803</f>
        <v>0</v>
      </c>
      <c r="K803" s="199"/>
      <c r="L803" s="204"/>
      <c r="M803" s="205"/>
      <c r="N803" s="206"/>
      <c r="O803" s="206"/>
      <c r="P803" s="207">
        <f>P804+P891+P921+P925+P957+P973+P1008+P1022+P1044+P1078+P1138+P1231+P1273+P1292</f>
        <v>0</v>
      </c>
      <c r="Q803" s="206"/>
      <c r="R803" s="207">
        <f>R804+R891+R921+R925+R957+R973+R1008+R1022+R1044+R1078+R1138+R1231+R1273+R1292</f>
        <v>619.68735319000018</v>
      </c>
      <c r="S803" s="206"/>
      <c r="T803" s="208">
        <f>T804+T891+T921+T925+T957+T973+T1008+T1022+T1044+T1078+T1138+T1231+T1273+T1292</f>
        <v>5.7627561199999997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09" t="s">
        <v>85</v>
      </c>
      <c r="AT803" s="210" t="s">
        <v>74</v>
      </c>
      <c r="AU803" s="210" t="s">
        <v>75</v>
      </c>
      <c r="AY803" s="209" t="s">
        <v>144</v>
      </c>
      <c r="BK803" s="211">
        <f>BK804+BK891+BK921+BK925+BK957+BK973+BK1008+BK1022+BK1044+BK1078+BK1138+BK1231+BK1273+BK1292</f>
        <v>0</v>
      </c>
    </row>
    <row r="804" s="12" customFormat="1" ht="22.8" customHeight="1">
      <c r="A804" s="12"/>
      <c r="B804" s="198"/>
      <c r="C804" s="199"/>
      <c r="D804" s="200" t="s">
        <v>74</v>
      </c>
      <c r="E804" s="212" t="s">
        <v>1000</v>
      </c>
      <c r="F804" s="212" t="s">
        <v>1001</v>
      </c>
      <c r="G804" s="199"/>
      <c r="H804" s="199"/>
      <c r="I804" s="202"/>
      <c r="J804" s="213">
        <f>BK804</f>
        <v>0</v>
      </c>
      <c r="K804" s="199"/>
      <c r="L804" s="204"/>
      <c r="M804" s="205"/>
      <c r="N804" s="206"/>
      <c r="O804" s="206"/>
      <c r="P804" s="207">
        <f>SUM(P805:P890)</f>
        <v>0</v>
      </c>
      <c r="Q804" s="206"/>
      <c r="R804" s="207">
        <f>SUM(R805:R890)</f>
        <v>601.33788900000013</v>
      </c>
      <c r="S804" s="206"/>
      <c r="T804" s="208">
        <f>SUM(T805:T890)</f>
        <v>0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209" t="s">
        <v>85</v>
      </c>
      <c r="AT804" s="210" t="s">
        <v>74</v>
      </c>
      <c r="AU804" s="210" t="s">
        <v>83</v>
      </c>
      <c r="AY804" s="209" t="s">
        <v>144</v>
      </c>
      <c r="BK804" s="211">
        <f>SUM(BK805:BK890)</f>
        <v>0</v>
      </c>
    </row>
    <row r="805" s="2" customFormat="1" ht="14.4" customHeight="1">
      <c r="A805" s="40"/>
      <c r="B805" s="41"/>
      <c r="C805" s="214" t="s">
        <v>1002</v>
      </c>
      <c r="D805" s="214" t="s">
        <v>147</v>
      </c>
      <c r="E805" s="215" t="s">
        <v>1003</v>
      </c>
      <c r="F805" s="216" t="s">
        <v>1004</v>
      </c>
      <c r="G805" s="217" t="s">
        <v>187</v>
      </c>
      <c r="H805" s="218">
        <v>37.561999999999998</v>
      </c>
      <c r="I805" s="219"/>
      <c r="J805" s="220">
        <f>ROUND(I805*H805,2)</f>
        <v>0</v>
      </c>
      <c r="K805" s="216" t="s">
        <v>151</v>
      </c>
      <c r="L805" s="46"/>
      <c r="M805" s="221" t="s">
        <v>19</v>
      </c>
      <c r="N805" s="222" t="s">
        <v>46</v>
      </c>
      <c r="O805" s="86"/>
      <c r="P805" s="223">
        <f>O805*H805</f>
        <v>0</v>
      </c>
      <c r="Q805" s="223">
        <v>0</v>
      </c>
      <c r="R805" s="223">
        <f>Q805*H805</f>
        <v>0</v>
      </c>
      <c r="S805" s="223">
        <v>0</v>
      </c>
      <c r="T805" s="224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25" t="s">
        <v>203</v>
      </c>
      <c r="AT805" s="225" t="s">
        <v>147</v>
      </c>
      <c r="AU805" s="225" t="s">
        <v>85</v>
      </c>
      <c r="AY805" s="19" t="s">
        <v>144</v>
      </c>
      <c r="BE805" s="226">
        <f>IF(N805="základní",J805,0)</f>
        <v>0</v>
      </c>
      <c r="BF805" s="226">
        <f>IF(N805="snížená",J805,0)</f>
        <v>0</v>
      </c>
      <c r="BG805" s="226">
        <f>IF(N805="zákl. přenesená",J805,0)</f>
        <v>0</v>
      </c>
      <c r="BH805" s="226">
        <f>IF(N805="sníž. přenesená",J805,0)</f>
        <v>0</v>
      </c>
      <c r="BI805" s="226">
        <f>IF(N805="nulová",J805,0)</f>
        <v>0</v>
      </c>
      <c r="BJ805" s="19" t="s">
        <v>83</v>
      </c>
      <c r="BK805" s="226">
        <f>ROUND(I805*H805,2)</f>
        <v>0</v>
      </c>
      <c r="BL805" s="19" t="s">
        <v>203</v>
      </c>
      <c r="BM805" s="225" t="s">
        <v>1005</v>
      </c>
    </row>
    <row r="806" s="2" customFormat="1">
      <c r="A806" s="40"/>
      <c r="B806" s="41"/>
      <c r="C806" s="42"/>
      <c r="D806" s="227" t="s">
        <v>154</v>
      </c>
      <c r="E806" s="42"/>
      <c r="F806" s="228" t="s">
        <v>1006</v>
      </c>
      <c r="G806" s="42"/>
      <c r="H806" s="42"/>
      <c r="I806" s="229"/>
      <c r="J806" s="42"/>
      <c r="K806" s="42"/>
      <c r="L806" s="46"/>
      <c r="M806" s="230"/>
      <c r="N806" s="231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154</v>
      </c>
      <c r="AU806" s="19" t="s">
        <v>85</v>
      </c>
    </row>
    <row r="807" s="2" customFormat="1">
      <c r="A807" s="40"/>
      <c r="B807" s="41"/>
      <c r="C807" s="42"/>
      <c r="D807" s="232" t="s">
        <v>155</v>
      </c>
      <c r="E807" s="42"/>
      <c r="F807" s="233" t="s">
        <v>1007</v>
      </c>
      <c r="G807" s="42"/>
      <c r="H807" s="42"/>
      <c r="I807" s="229"/>
      <c r="J807" s="42"/>
      <c r="K807" s="42"/>
      <c r="L807" s="46"/>
      <c r="M807" s="230"/>
      <c r="N807" s="231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155</v>
      </c>
      <c r="AU807" s="19" t="s">
        <v>85</v>
      </c>
    </row>
    <row r="808" s="15" customFormat="1">
      <c r="A808" s="15"/>
      <c r="B808" s="261"/>
      <c r="C808" s="262"/>
      <c r="D808" s="227" t="s">
        <v>173</v>
      </c>
      <c r="E808" s="263" t="s">
        <v>19</v>
      </c>
      <c r="F808" s="264" t="s">
        <v>600</v>
      </c>
      <c r="G808" s="262"/>
      <c r="H808" s="263" t="s">
        <v>19</v>
      </c>
      <c r="I808" s="265"/>
      <c r="J808" s="262"/>
      <c r="K808" s="262"/>
      <c r="L808" s="266"/>
      <c r="M808" s="267"/>
      <c r="N808" s="268"/>
      <c r="O808" s="268"/>
      <c r="P808" s="268"/>
      <c r="Q808" s="268"/>
      <c r="R808" s="268"/>
      <c r="S808" s="268"/>
      <c r="T808" s="269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0" t="s">
        <v>173</v>
      </c>
      <c r="AU808" s="270" t="s">
        <v>85</v>
      </c>
      <c r="AV808" s="15" t="s">
        <v>83</v>
      </c>
      <c r="AW808" s="15" t="s">
        <v>37</v>
      </c>
      <c r="AX808" s="15" t="s">
        <v>75</v>
      </c>
      <c r="AY808" s="270" t="s">
        <v>144</v>
      </c>
    </row>
    <row r="809" s="13" customFormat="1">
      <c r="A809" s="13"/>
      <c r="B809" s="235"/>
      <c r="C809" s="236"/>
      <c r="D809" s="227" t="s">
        <v>173</v>
      </c>
      <c r="E809" s="237" t="s">
        <v>19</v>
      </c>
      <c r="F809" s="238" t="s">
        <v>601</v>
      </c>
      <c r="G809" s="236"/>
      <c r="H809" s="239">
        <v>28.841000000000001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5" t="s">
        <v>173</v>
      </c>
      <c r="AU809" s="245" t="s">
        <v>85</v>
      </c>
      <c r="AV809" s="13" t="s">
        <v>85</v>
      </c>
      <c r="AW809" s="13" t="s">
        <v>37</v>
      </c>
      <c r="AX809" s="13" t="s">
        <v>75</v>
      </c>
      <c r="AY809" s="245" t="s">
        <v>144</v>
      </c>
    </row>
    <row r="810" s="15" customFormat="1">
      <c r="A810" s="15"/>
      <c r="B810" s="261"/>
      <c r="C810" s="262"/>
      <c r="D810" s="227" t="s">
        <v>173</v>
      </c>
      <c r="E810" s="263" t="s">
        <v>19</v>
      </c>
      <c r="F810" s="264" t="s">
        <v>602</v>
      </c>
      <c r="G810" s="262"/>
      <c r="H810" s="263" t="s">
        <v>19</v>
      </c>
      <c r="I810" s="265"/>
      <c r="J810" s="262"/>
      <c r="K810" s="262"/>
      <c r="L810" s="266"/>
      <c r="M810" s="267"/>
      <c r="N810" s="268"/>
      <c r="O810" s="268"/>
      <c r="P810" s="268"/>
      <c r="Q810" s="268"/>
      <c r="R810" s="268"/>
      <c r="S810" s="268"/>
      <c r="T810" s="269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70" t="s">
        <v>173</v>
      </c>
      <c r="AU810" s="270" t="s">
        <v>85</v>
      </c>
      <c r="AV810" s="15" t="s">
        <v>83</v>
      </c>
      <c r="AW810" s="15" t="s">
        <v>37</v>
      </c>
      <c r="AX810" s="15" t="s">
        <v>75</v>
      </c>
      <c r="AY810" s="270" t="s">
        <v>144</v>
      </c>
    </row>
    <row r="811" s="13" customFormat="1">
      <c r="A811" s="13"/>
      <c r="B811" s="235"/>
      <c r="C811" s="236"/>
      <c r="D811" s="227" t="s">
        <v>173</v>
      </c>
      <c r="E811" s="237" t="s">
        <v>19</v>
      </c>
      <c r="F811" s="238" t="s">
        <v>603</v>
      </c>
      <c r="G811" s="236"/>
      <c r="H811" s="239">
        <v>8.7210000000000001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5" t="s">
        <v>173</v>
      </c>
      <c r="AU811" s="245" t="s">
        <v>85</v>
      </c>
      <c r="AV811" s="13" t="s">
        <v>85</v>
      </c>
      <c r="AW811" s="13" t="s">
        <v>37</v>
      </c>
      <c r="AX811" s="13" t="s">
        <v>75</v>
      </c>
      <c r="AY811" s="245" t="s">
        <v>144</v>
      </c>
    </row>
    <row r="812" s="14" customFormat="1">
      <c r="A812" s="14"/>
      <c r="B812" s="246"/>
      <c r="C812" s="247"/>
      <c r="D812" s="227" t="s">
        <v>173</v>
      </c>
      <c r="E812" s="248" t="s">
        <v>19</v>
      </c>
      <c r="F812" s="249" t="s">
        <v>175</v>
      </c>
      <c r="G812" s="247"/>
      <c r="H812" s="250">
        <v>37.561999999999998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6" t="s">
        <v>173</v>
      </c>
      <c r="AU812" s="256" t="s">
        <v>85</v>
      </c>
      <c r="AV812" s="14" t="s">
        <v>176</v>
      </c>
      <c r="AW812" s="14" t="s">
        <v>37</v>
      </c>
      <c r="AX812" s="14" t="s">
        <v>83</v>
      </c>
      <c r="AY812" s="256" t="s">
        <v>144</v>
      </c>
    </row>
    <row r="813" s="2" customFormat="1" ht="14.4" customHeight="1">
      <c r="A813" s="40"/>
      <c r="B813" s="41"/>
      <c r="C813" s="282" t="s">
        <v>1008</v>
      </c>
      <c r="D813" s="282" t="s">
        <v>630</v>
      </c>
      <c r="E813" s="283" t="s">
        <v>1009</v>
      </c>
      <c r="F813" s="284" t="s">
        <v>1010</v>
      </c>
      <c r="G813" s="285" t="s">
        <v>1011</v>
      </c>
      <c r="H813" s="286">
        <v>75.123999999999995</v>
      </c>
      <c r="I813" s="287"/>
      <c r="J813" s="288">
        <f>ROUND(I813*H813,2)</f>
        <v>0</v>
      </c>
      <c r="K813" s="284" t="s">
        <v>151</v>
      </c>
      <c r="L813" s="289"/>
      <c r="M813" s="290" t="s">
        <v>19</v>
      </c>
      <c r="N813" s="291" t="s">
        <v>46</v>
      </c>
      <c r="O813" s="86"/>
      <c r="P813" s="223">
        <f>O813*H813</f>
        <v>0</v>
      </c>
      <c r="Q813" s="223">
        <v>2.0009999999999999</v>
      </c>
      <c r="R813" s="223">
        <f>Q813*H813</f>
        <v>150.32312399999998</v>
      </c>
      <c r="S813" s="223">
        <v>0</v>
      </c>
      <c r="T813" s="224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5" t="s">
        <v>549</v>
      </c>
      <c r="AT813" s="225" t="s">
        <v>630</v>
      </c>
      <c r="AU813" s="225" t="s">
        <v>85</v>
      </c>
      <c r="AY813" s="19" t="s">
        <v>144</v>
      </c>
      <c r="BE813" s="226">
        <f>IF(N813="základní",J813,0)</f>
        <v>0</v>
      </c>
      <c r="BF813" s="226">
        <f>IF(N813="snížená",J813,0)</f>
        <v>0</v>
      </c>
      <c r="BG813" s="226">
        <f>IF(N813="zákl. přenesená",J813,0)</f>
        <v>0</v>
      </c>
      <c r="BH813" s="226">
        <f>IF(N813="sníž. přenesená",J813,0)</f>
        <v>0</v>
      </c>
      <c r="BI813" s="226">
        <f>IF(N813="nulová",J813,0)</f>
        <v>0</v>
      </c>
      <c r="BJ813" s="19" t="s">
        <v>83</v>
      </c>
      <c r="BK813" s="226">
        <f>ROUND(I813*H813,2)</f>
        <v>0</v>
      </c>
      <c r="BL813" s="19" t="s">
        <v>203</v>
      </c>
      <c r="BM813" s="225" t="s">
        <v>1012</v>
      </c>
    </row>
    <row r="814" s="2" customFormat="1">
      <c r="A814" s="40"/>
      <c r="B814" s="41"/>
      <c r="C814" s="42"/>
      <c r="D814" s="227" t="s">
        <v>154</v>
      </c>
      <c r="E814" s="42"/>
      <c r="F814" s="228" t="s">
        <v>1010</v>
      </c>
      <c r="G814" s="42"/>
      <c r="H814" s="42"/>
      <c r="I814" s="229"/>
      <c r="J814" s="42"/>
      <c r="K814" s="42"/>
      <c r="L814" s="46"/>
      <c r="M814" s="230"/>
      <c r="N814" s="231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154</v>
      </c>
      <c r="AU814" s="19" t="s">
        <v>85</v>
      </c>
    </row>
    <row r="815" s="13" customFormat="1">
      <c r="A815" s="13"/>
      <c r="B815" s="235"/>
      <c r="C815" s="236"/>
      <c r="D815" s="227" t="s">
        <v>173</v>
      </c>
      <c r="E815" s="236"/>
      <c r="F815" s="238" t="s">
        <v>1013</v>
      </c>
      <c r="G815" s="236"/>
      <c r="H815" s="239">
        <v>75.123999999999995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5" t="s">
        <v>173</v>
      </c>
      <c r="AU815" s="245" t="s">
        <v>85</v>
      </c>
      <c r="AV815" s="13" t="s">
        <v>85</v>
      </c>
      <c r="AW815" s="13" t="s">
        <v>4</v>
      </c>
      <c r="AX815" s="13" t="s">
        <v>83</v>
      </c>
      <c r="AY815" s="245" t="s">
        <v>144</v>
      </c>
    </row>
    <row r="816" s="2" customFormat="1" ht="22.2" customHeight="1">
      <c r="A816" s="40"/>
      <c r="B816" s="41"/>
      <c r="C816" s="214" t="s">
        <v>1014</v>
      </c>
      <c r="D816" s="214" t="s">
        <v>147</v>
      </c>
      <c r="E816" s="215" t="s">
        <v>1015</v>
      </c>
      <c r="F816" s="216" t="s">
        <v>1016</v>
      </c>
      <c r="G816" s="217" t="s">
        <v>187</v>
      </c>
      <c r="H816" s="218">
        <v>225.16800000000001</v>
      </c>
      <c r="I816" s="219"/>
      <c r="J816" s="220">
        <f>ROUND(I816*H816,2)</f>
        <v>0</v>
      </c>
      <c r="K816" s="216" t="s">
        <v>19</v>
      </c>
      <c r="L816" s="46"/>
      <c r="M816" s="221" t="s">
        <v>19</v>
      </c>
      <c r="N816" s="222" t="s">
        <v>46</v>
      </c>
      <c r="O816" s="86"/>
      <c r="P816" s="223">
        <f>O816*H816</f>
        <v>0</v>
      </c>
      <c r="Q816" s="223">
        <v>0</v>
      </c>
      <c r="R816" s="223">
        <f>Q816*H816</f>
        <v>0</v>
      </c>
      <c r="S816" s="223">
        <v>0</v>
      </c>
      <c r="T816" s="224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5" t="s">
        <v>203</v>
      </c>
      <c r="AT816" s="225" t="s">
        <v>147</v>
      </c>
      <c r="AU816" s="225" t="s">
        <v>85</v>
      </c>
      <c r="AY816" s="19" t="s">
        <v>144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9" t="s">
        <v>83</v>
      </c>
      <c r="BK816" s="226">
        <f>ROUND(I816*H816,2)</f>
        <v>0</v>
      </c>
      <c r="BL816" s="19" t="s">
        <v>203</v>
      </c>
      <c r="BM816" s="225" t="s">
        <v>1017</v>
      </c>
    </row>
    <row r="817" s="2" customFormat="1">
      <c r="A817" s="40"/>
      <c r="B817" s="41"/>
      <c r="C817" s="42"/>
      <c r="D817" s="227" t="s">
        <v>154</v>
      </c>
      <c r="E817" s="42"/>
      <c r="F817" s="228" t="s">
        <v>1016</v>
      </c>
      <c r="G817" s="42"/>
      <c r="H817" s="42"/>
      <c r="I817" s="229"/>
      <c r="J817" s="42"/>
      <c r="K817" s="42"/>
      <c r="L817" s="46"/>
      <c r="M817" s="230"/>
      <c r="N817" s="231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154</v>
      </c>
      <c r="AU817" s="19" t="s">
        <v>85</v>
      </c>
    </row>
    <row r="818" s="2" customFormat="1">
      <c r="A818" s="40"/>
      <c r="B818" s="41"/>
      <c r="C818" s="42"/>
      <c r="D818" s="227" t="s">
        <v>162</v>
      </c>
      <c r="E818" s="42"/>
      <c r="F818" s="234" t="s">
        <v>1018</v>
      </c>
      <c r="G818" s="42"/>
      <c r="H818" s="42"/>
      <c r="I818" s="229"/>
      <c r="J818" s="42"/>
      <c r="K818" s="42"/>
      <c r="L818" s="46"/>
      <c r="M818" s="230"/>
      <c r="N818" s="231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162</v>
      </c>
      <c r="AU818" s="19" t="s">
        <v>85</v>
      </c>
    </row>
    <row r="819" s="15" customFormat="1">
      <c r="A819" s="15"/>
      <c r="B819" s="261"/>
      <c r="C819" s="262"/>
      <c r="D819" s="227" t="s">
        <v>173</v>
      </c>
      <c r="E819" s="263" t="s">
        <v>19</v>
      </c>
      <c r="F819" s="264" t="s">
        <v>396</v>
      </c>
      <c r="G819" s="262"/>
      <c r="H819" s="263" t="s">
        <v>19</v>
      </c>
      <c r="I819" s="265"/>
      <c r="J819" s="262"/>
      <c r="K819" s="262"/>
      <c r="L819" s="266"/>
      <c r="M819" s="267"/>
      <c r="N819" s="268"/>
      <c r="O819" s="268"/>
      <c r="P819" s="268"/>
      <c r="Q819" s="268"/>
      <c r="R819" s="268"/>
      <c r="S819" s="268"/>
      <c r="T819" s="269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70" t="s">
        <v>173</v>
      </c>
      <c r="AU819" s="270" t="s">
        <v>85</v>
      </c>
      <c r="AV819" s="15" t="s">
        <v>83</v>
      </c>
      <c r="AW819" s="15" t="s">
        <v>37</v>
      </c>
      <c r="AX819" s="15" t="s">
        <v>75</v>
      </c>
      <c r="AY819" s="270" t="s">
        <v>144</v>
      </c>
    </row>
    <row r="820" s="13" customFormat="1">
      <c r="A820" s="13"/>
      <c r="B820" s="235"/>
      <c r="C820" s="236"/>
      <c r="D820" s="227" t="s">
        <v>173</v>
      </c>
      <c r="E820" s="237" t="s">
        <v>19</v>
      </c>
      <c r="F820" s="238" t="s">
        <v>529</v>
      </c>
      <c r="G820" s="236"/>
      <c r="H820" s="239">
        <v>17.449999999999999</v>
      </c>
      <c r="I820" s="240"/>
      <c r="J820" s="236"/>
      <c r="K820" s="236"/>
      <c r="L820" s="241"/>
      <c r="M820" s="242"/>
      <c r="N820" s="243"/>
      <c r="O820" s="243"/>
      <c r="P820" s="243"/>
      <c r="Q820" s="243"/>
      <c r="R820" s="243"/>
      <c r="S820" s="243"/>
      <c r="T820" s="244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5" t="s">
        <v>173</v>
      </c>
      <c r="AU820" s="245" t="s">
        <v>85</v>
      </c>
      <c r="AV820" s="13" t="s">
        <v>85</v>
      </c>
      <c r="AW820" s="13" t="s">
        <v>37</v>
      </c>
      <c r="AX820" s="13" t="s">
        <v>75</v>
      </c>
      <c r="AY820" s="245" t="s">
        <v>144</v>
      </c>
    </row>
    <row r="821" s="13" customFormat="1">
      <c r="A821" s="13"/>
      <c r="B821" s="235"/>
      <c r="C821" s="236"/>
      <c r="D821" s="227" t="s">
        <v>173</v>
      </c>
      <c r="E821" s="237" t="s">
        <v>19</v>
      </c>
      <c r="F821" s="238" t="s">
        <v>530</v>
      </c>
      <c r="G821" s="236"/>
      <c r="H821" s="239">
        <v>17.553000000000001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5" t="s">
        <v>173</v>
      </c>
      <c r="AU821" s="245" t="s">
        <v>85</v>
      </c>
      <c r="AV821" s="13" t="s">
        <v>85</v>
      </c>
      <c r="AW821" s="13" t="s">
        <v>37</v>
      </c>
      <c r="AX821" s="13" t="s">
        <v>75</v>
      </c>
      <c r="AY821" s="245" t="s">
        <v>144</v>
      </c>
    </row>
    <row r="822" s="13" customFormat="1">
      <c r="A822" s="13"/>
      <c r="B822" s="235"/>
      <c r="C822" s="236"/>
      <c r="D822" s="227" t="s">
        <v>173</v>
      </c>
      <c r="E822" s="237" t="s">
        <v>19</v>
      </c>
      <c r="F822" s="238" t="s">
        <v>531</v>
      </c>
      <c r="G822" s="236"/>
      <c r="H822" s="239">
        <v>41.707000000000001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173</v>
      </c>
      <c r="AU822" s="245" t="s">
        <v>85</v>
      </c>
      <c r="AV822" s="13" t="s">
        <v>85</v>
      </c>
      <c r="AW822" s="13" t="s">
        <v>37</v>
      </c>
      <c r="AX822" s="13" t="s">
        <v>75</v>
      </c>
      <c r="AY822" s="245" t="s">
        <v>144</v>
      </c>
    </row>
    <row r="823" s="13" customFormat="1">
      <c r="A823" s="13"/>
      <c r="B823" s="235"/>
      <c r="C823" s="236"/>
      <c r="D823" s="227" t="s">
        <v>173</v>
      </c>
      <c r="E823" s="237" t="s">
        <v>19</v>
      </c>
      <c r="F823" s="238" t="s">
        <v>532</v>
      </c>
      <c r="G823" s="236"/>
      <c r="H823" s="239">
        <v>12.48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173</v>
      </c>
      <c r="AU823" s="245" t="s">
        <v>85</v>
      </c>
      <c r="AV823" s="13" t="s">
        <v>85</v>
      </c>
      <c r="AW823" s="13" t="s">
        <v>37</v>
      </c>
      <c r="AX823" s="13" t="s">
        <v>75</v>
      </c>
      <c r="AY823" s="245" t="s">
        <v>144</v>
      </c>
    </row>
    <row r="824" s="13" customFormat="1">
      <c r="A824" s="13"/>
      <c r="B824" s="235"/>
      <c r="C824" s="236"/>
      <c r="D824" s="227" t="s">
        <v>173</v>
      </c>
      <c r="E824" s="237" t="s">
        <v>19</v>
      </c>
      <c r="F824" s="238" t="s">
        <v>533</v>
      </c>
      <c r="G824" s="236"/>
      <c r="H824" s="239">
        <v>7.9299999999999997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173</v>
      </c>
      <c r="AU824" s="245" t="s">
        <v>85</v>
      </c>
      <c r="AV824" s="13" t="s">
        <v>85</v>
      </c>
      <c r="AW824" s="13" t="s">
        <v>37</v>
      </c>
      <c r="AX824" s="13" t="s">
        <v>75</v>
      </c>
      <c r="AY824" s="245" t="s">
        <v>144</v>
      </c>
    </row>
    <row r="825" s="13" customFormat="1">
      <c r="A825" s="13"/>
      <c r="B825" s="235"/>
      <c r="C825" s="236"/>
      <c r="D825" s="227" t="s">
        <v>173</v>
      </c>
      <c r="E825" s="237" t="s">
        <v>19</v>
      </c>
      <c r="F825" s="238" t="s">
        <v>534</v>
      </c>
      <c r="G825" s="236"/>
      <c r="H825" s="239">
        <v>5.9020000000000001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5" t="s">
        <v>173</v>
      </c>
      <c r="AU825" s="245" t="s">
        <v>85</v>
      </c>
      <c r="AV825" s="13" t="s">
        <v>85</v>
      </c>
      <c r="AW825" s="13" t="s">
        <v>37</v>
      </c>
      <c r="AX825" s="13" t="s">
        <v>75</v>
      </c>
      <c r="AY825" s="245" t="s">
        <v>144</v>
      </c>
    </row>
    <row r="826" s="13" customFormat="1">
      <c r="A826" s="13"/>
      <c r="B826" s="235"/>
      <c r="C826" s="236"/>
      <c r="D826" s="227" t="s">
        <v>173</v>
      </c>
      <c r="E826" s="237" t="s">
        <v>19</v>
      </c>
      <c r="F826" s="238" t="s">
        <v>535</v>
      </c>
      <c r="G826" s="236"/>
      <c r="H826" s="239">
        <v>6.3840000000000003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5" t="s">
        <v>173</v>
      </c>
      <c r="AU826" s="245" t="s">
        <v>85</v>
      </c>
      <c r="AV826" s="13" t="s">
        <v>85</v>
      </c>
      <c r="AW826" s="13" t="s">
        <v>37</v>
      </c>
      <c r="AX826" s="13" t="s">
        <v>75</v>
      </c>
      <c r="AY826" s="245" t="s">
        <v>144</v>
      </c>
    </row>
    <row r="827" s="13" customFormat="1">
      <c r="A827" s="13"/>
      <c r="B827" s="235"/>
      <c r="C827" s="236"/>
      <c r="D827" s="227" t="s">
        <v>173</v>
      </c>
      <c r="E827" s="237" t="s">
        <v>19</v>
      </c>
      <c r="F827" s="238" t="s">
        <v>536</v>
      </c>
      <c r="G827" s="236"/>
      <c r="H827" s="239">
        <v>4.7880000000000003</v>
      </c>
      <c r="I827" s="240"/>
      <c r="J827" s="236"/>
      <c r="K827" s="236"/>
      <c r="L827" s="241"/>
      <c r="M827" s="242"/>
      <c r="N827" s="243"/>
      <c r="O827" s="243"/>
      <c r="P827" s="243"/>
      <c r="Q827" s="243"/>
      <c r="R827" s="243"/>
      <c r="S827" s="243"/>
      <c r="T827" s="24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5" t="s">
        <v>173</v>
      </c>
      <c r="AU827" s="245" t="s">
        <v>85</v>
      </c>
      <c r="AV827" s="13" t="s">
        <v>85</v>
      </c>
      <c r="AW827" s="13" t="s">
        <v>37</v>
      </c>
      <c r="AX827" s="13" t="s">
        <v>75</v>
      </c>
      <c r="AY827" s="245" t="s">
        <v>144</v>
      </c>
    </row>
    <row r="828" s="13" customFormat="1">
      <c r="A828" s="13"/>
      <c r="B828" s="235"/>
      <c r="C828" s="236"/>
      <c r="D828" s="227" t="s">
        <v>173</v>
      </c>
      <c r="E828" s="237" t="s">
        <v>19</v>
      </c>
      <c r="F828" s="238" t="s">
        <v>537</v>
      </c>
      <c r="G828" s="236"/>
      <c r="H828" s="239">
        <v>11.172000000000001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5" t="s">
        <v>173</v>
      </c>
      <c r="AU828" s="245" t="s">
        <v>85</v>
      </c>
      <c r="AV828" s="13" t="s">
        <v>85</v>
      </c>
      <c r="AW828" s="13" t="s">
        <v>37</v>
      </c>
      <c r="AX828" s="13" t="s">
        <v>75</v>
      </c>
      <c r="AY828" s="245" t="s">
        <v>144</v>
      </c>
    </row>
    <row r="829" s="13" customFormat="1">
      <c r="A829" s="13"/>
      <c r="B829" s="235"/>
      <c r="C829" s="236"/>
      <c r="D829" s="227" t="s">
        <v>173</v>
      </c>
      <c r="E829" s="237" t="s">
        <v>19</v>
      </c>
      <c r="F829" s="238" t="s">
        <v>538</v>
      </c>
      <c r="G829" s="236"/>
      <c r="H829" s="239">
        <v>13.795999999999999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173</v>
      </c>
      <c r="AU829" s="245" t="s">
        <v>85</v>
      </c>
      <c r="AV829" s="13" t="s">
        <v>85</v>
      </c>
      <c r="AW829" s="13" t="s">
        <v>37</v>
      </c>
      <c r="AX829" s="13" t="s">
        <v>75</v>
      </c>
      <c r="AY829" s="245" t="s">
        <v>144</v>
      </c>
    </row>
    <row r="830" s="13" customFormat="1">
      <c r="A830" s="13"/>
      <c r="B830" s="235"/>
      <c r="C830" s="236"/>
      <c r="D830" s="227" t="s">
        <v>173</v>
      </c>
      <c r="E830" s="237" t="s">
        <v>19</v>
      </c>
      <c r="F830" s="238" t="s">
        <v>539</v>
      </c>
      <c r="G830" s="236"/>
      <c r="H830" s="239">
        <v>9.0440000000000005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173</v>
      </c>
      <c r="AU830" s="245" t="s">
        <v>85</v>
      </c>
      <c r="AV830" s="13" t="s">
        <v>85</v>
      </c>
      <c r="AW830" s="13" t="s">
        <v>37</v>
      </c>
      <c r="AX830" s="13" t="s">
        <v>75</v>
      </c>
      <c r="AY830" s="245" t="s">
        <v>144</v>
      </c>
    </row>
    <row r="831" s="13" customFormat="1">
      <c r="A831" s="13"/>
      <c r="B831" s="235"/>
      <c r="C831" s="236"/>
      <c r="D831" s="227" t="s">
        <v>173</v>
      </c>
      <c r="E831" s="237" t="s">
        <v>19</v>
      </c>
      <c r="F831" s="238" t="s">
        <v>540</v>
      </c>
      <c r="G831" s="236"/>
      <c r="H831" s="239">
        <v>29.686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5" t="s">
        <v>173</v>
      </c>
      <c r="AU831" s="245" t="s">
        <v>85</v>
      </c>
      <c r="AV831" s="13" t="s">
        <v>85</v>
      </c>
      <c r="AW831" s="13" t="s">
        <v>37</v>
      </c>
      <c r="AX831" s="13" t="s">
        <v>75</v>
      </c>
      <c r="AY831" s="245" t="s">
        <v>144</v>
      </c>
    </row>
    <row r="832" s="16" customFormat="1">
      <c r="A832" s="16"/>
      <c r="B832" s="271"/>
      <c r="C832" s="272"/>
      <c r="D832" s="227" t="s">
        <v>173</v>
      </c>
      <c r="E832" s="273" t="s">
        <v>19</v>
      </c>
      <c r="F832" s="274" t="s">
        <v>492</v>
      </c>
      <c r="G832" s="272"/>
      <c r="H832" s="275">
        <v>177.89200000000002</v>
      </c>
      <c r="I832" s="276"/>
      <c r="J832" s="272"/>
      <c r="K832" s="272"/>
      <c r="L832" s="277"/>
      <c r="M832" s="278"/>
      <c r="N832" s="279"/>
      <c r="O832" s="279"/>
      <c r="P832" s="279"/>
      <c r="Q832" s="279"/>
      <c r="R832" s="279"/>
      <c r="S832" s="279"/>
      <c r="T832" s="280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T832" s="281" t="s">
        <v>173</v>
      </c>
      <c r="AU832" s="281" t="s">
        <v>85</v>
      </c>
      <c r="AV832" s="16" t="s">
        <v>166</v>
      </c>
      <c r="AW832" s="16" t="s">
        <v>37</v>
      </c>
      <c r="AX832" s="16" t="s">
        <v>75</v>
      </c>
      <c r="AY832" s="281" t="s">
        <v>144</v>
      </c>
    </row>
    <row r="833" s="15" customFormat="1">
      <c r="A833" s="15"/>
      <c r="B833" s="261"/>
      <c r="C833" s="262"/>
      <c r="D833" s="227" t="s">
        <v>173</v>
      </c>
      <c r="E833" s="263" t="s">
        <v>19</v>
      </c>
      <c r="F833" s="264" t="s">
        <v>491</v>
      </c>
      <c r="G833" s="262"/>
      <c r="H833" s="263" t="s">
        <v>19</v>
      </c>
      <c r="I833" s="265"/>
      <c r="J833" s="262"/>
      <c r="K833" s="262"/>
      <c r="L833" s="266"/>
      <c r="M833" s="267"/>
      <c r="N833" s="268"/>
      <c r="O833" s="268"/>
      <c r="P833" s="268"/>
      <c r="Q833" s="268"/>
      <c r="R833" s="268"/>
      <c r="S833" s="268"/>
      <c r="T833" s="269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70" t="s">
        <v>173</v>
      </c>
      <c r="AU833" s="270" t="s">
        <v>85</v>
      </c>
      <c r="AV833" s="15" t="s">
        <v>83</v>
      </c>
      <c r="AW833" s="15" t="s">
        <v>37</v>
      </c>
      <c r="AX833" s="15" t="s">
        <v>75</v>
      </c>
      <c r="AY833" s="270" t="s">
        <v>144</v>
      </c>
    </row>
    <row r="834" s="13" customFormat="1">
      <c r="A834" s="13"/>
      <c r="B834" s="235"/>
      <c r="C834" s="236"/>
      <c r="D834" s="227" t="s">
        <v>173</v>
      </c>
      <c r="E834" s="237" t="s">
        <v>19</v>
      </c>
      <c r="F834" s="238" t="s">
        <v>541</v>
      </c>
      <c r="G834" s="236"/>
      <c r="H834" s="239">
        <v>6.9020000000000001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173</v>
      </c>
      <c r="AU834" s="245" t="s">
        <v>85</v>
      </c>
      <c r="AV834" s="13" t="s">
        <v>85</v>
      </c>
      <c r="AW834" s="13" t="s">
        <v>37</v>
      </c>
      <c r="AX834" s="13" t="s">
        <v>75</v>
      </c>
      <c r="AY834" s="245" t="s">
        <v>144</v>
      </c>
    </row>
    <row r="835" s="13" customFormat="1">
      <c r="A835" s="13"/>
      <c r="B835" s="235"/>
      <c r="C835" s="236"/>
      <c r="D835" s="227" t="s">
        <v>173</v>
      </c>
      <c r="E835" s="237" t="s">
        <v>19</v>
      </c>
      <c r="F835" s="238" t="s">
        <v>542</v>
      </c>
      <c r="G835" s="236"/>
      <c r="H835" s="239">
        <v>2.2330000000000001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173</v>
      </c>
      <c r="AU835" s="245" t="s">
        <v>85</v>
      </c>
      <c r="AV835" s="13" t="s">
        <v>85</v>
      </c>
      <c r="AW835" s="13" t="s">
        <v>37</v>
      </c>
      <c r="AX835" s="13" t="s">
        <v>75</v>
      </c>
      <c r="AY835" s="245" t="s">
        <v>144</v>
      </c>
    </row>
    <row r="836" s="13" customFormat="1">
      <c r="A836" s="13"/>
      <c r="B836" s="235"/>
      <c r="C836" s="236"/>
      <c r="D836" s="227" t="s">
        <v>173</v>
      </c>
      <c r="E836" s="237" t="s">
        <v>19</v>
      </c>
      <c r="F836" s="238" t="s">
        <v>543</v>
      </c>
      <c r="G836" s="236"/>
      <c r="H836" s="239">
        <v>10.353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173</v>
      </c>
      <c r="AU836" s="245" t="s">
        <v>85</v>
      </c>
      <c r="AV836" s="13" t="s">
        <v>85</v>
      </c>
      <c r="AW836" s="13" t="s">
        <v>37</v>
      </c>
      <c r="AX836" s="13" t="s">
        <v>75</v>
      </c>
      <c r="AY836" s="245" t="s">
        <v>144</v>
      </c>
    </row>
    <row r="837" s="13" customFormat="1">
      <c r="A837" s="13"/>
      <c r="B837" s="235"/>
      <c r="C837" s="236"/>
      <c r="D837" s="227" t="s">
        <v>173</v>
      </c>
      <c r="E837" s="237" t="s">
        <v>19</v>
      </c>
      <c r="F837" s="238" t="s">
        <v>544</v>
      </c>
      <c r="G837" s="236"/>
      <c r="H837" s="239">
        <v>8.8759999999999994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5" t="s">
        <v>173</v>
      </c>
      <c r="AU837" s="245" t="s">
        <v>85</v>
      </c>
      <c r="AV837" s="13" t="s">
        <v>85</v>
      </c>
      <c r="AW837" s="13" t="s">
        <v>37</v>
      </c>
      <c r="AX837" s="13" t="s">
        <v>75</v>
      </c>
      <c r="AY837" s="245" t="s">
        <v>144</v>
      </c>
    </row>
    <row r="838" s="13" customFormat="1">
      <c r="A838" s="13"/>
      <c r="B838" s="235"/>
      <c r="C838" s="236"/>
      <c r="D838" s="227" t="s">
        <v>173</v>
      </c>
      <c r="E838" s="237" t="s">
        <v>19</v>
      </c>
      <c r="F838" s="238" t="s">
        <v>545</v>
      </c>
      <c r="G838" s="236"/>
      <c r="H838" s="239">
        <v>6.8949999999999996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5" t="s">
        <v>173</v>
      </c>
      <c r="AU838" s="245" t="s">
        <v>85</v>
      </c>
      <c r="AV838" s="13" t="s">
        <v>85</v>
      </c>
      <c r="AW838" s="13" t="s">
        <v>37</v>
      </c>
      <c r="AX838" s="13" t="s">
        <v>75</v>
      </c>
      <c r="AY838" s="245" t="s">
        <v>144</v>
      </c>
    </row>
    <row r="839" s="13" customFormat="1">
      <c r="A839" s="13"/>
      <c r="B839" s="235"/>
      <c r="C839" s="236"/>
      <c r="D839" s="227" t="s">
        <v>173</v>
      </c>
      <c r="E839" s="237" t="s">
        <v>19</v>
      </c>
      <c r="F839" s="238" t="s">
        <v>546</v>
      </c>
      <c r="G839" s="236"/>
      <c r="H839" s="239">
        <v>2.758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173</v>
      </c>
      <c r="AU839" s="245" t="s">
        <v>85</v>
      </c>
      <c r="AV839" s="13" t="s">
        <v>85</v>
      </c>
      <c r="AW839" s="13" t="s">
        <v>37</v>
      </c>
      <c r="AX839" s="13" t="s">
        <v>75</v>
      </c>
      <c r="AY839" s="245" t="s">
        <v>144</v>
      </c>
    </row>
    <row r="840" s="13" customFormat="1">
      <c r="A840" s="13"/>
      <c r="B840" s="235"/>
      <c r="C840" s="236"/>
      <c r="D840" s="227" t="s">
        <v>173</v>
      </c>
      <c r="E840" s="237" t="s">
        <v>19</v>
      </c>
      <c r="F840" s="238" t="s">
        <v>547</v>
      </c>
      <c r="G840" s="236"/>
      <c r="H840" s="239">
        <v>6.3040000000000003</v>
      </c>
      <c r="I840" s="240"/>
      <c r="J840" s="236"/>
      <c r="K840" s="236"/>
      <c r="L840" s="241"/>
      <c r="M840" s="242"/>
      <c r="N840" s="243"/>
      <c r="O840" s="243"/>
      <c r="P840" s="243"/>
      <c r="Q840" s="243"/>
      <c r="R840" s="243"/>
      <c r="S840" s="243"/>
      <c r="T840" s="244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5" t="s">
        <v>173</v>
      </c>
      <c r="AU840" s="245" t="s">
        <v>85</v>
      </c>
      <c r="AV840" s="13" t="s">
        <v>85</v>
      </c>
      <c r="AW840" s="13" t="s">
        <v>37</v>
      </c>
      <c r="AX840" s="13" t="s">
        <v>75</v>
      </c>
      <c r="AY840" s="245" t="s">
        <v>144</v>
      </c>
    </row>
    <row r="841" s="13" customFormat="1">
      <c r="A841" s="13"/>
      <c r="B841" s="235"/>
      <c r="C841" s="236"/>
      <c r="D841" s="227" t="s">
        <v>173</v>
      </c>
      <c r="E841" s="237" t="s">
        <v>19</v>
      </c>
      <c r="F841" s="238" t="s">
        <v>548</v>
      </c>
      <c r="G841" s="236"/>
      <c r="H841" s="239">
        <v>2.9550000000000001</v>
      </c>
      <c r="I841" s="240"/>
      <c r="J841" s="236"/>
      <c r="K841" s="236"/>
      <c r="L841" s="241"/>
      <c r="M841" s="242"/>
      <c r="N841" s="243"/>
      <c r="O841" s="243"/>
      <c r="P841" s="243"/>
      <c r="Q841" s="243"/>
      <c r="R841" s="243"/>
      <c r="S841" s="243"/>
      <c r="T841" s="24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5" t="s">
        <v>173</v>
      </c>
      <c r="AU841" s="245" t="s">
        <v>85</v>
      </c>
      <c r="AV841" s="13" t="s">
        <v>85</v>
      </c>
      <c r="AW841" s="13" t="s">
        <v>37</v>
      </c>
      <c r="AX841" s="13" t="s">
        <v>75</v>
      </c>
      <c r="AY841" s="245" t="s">
        <v>144</v>
      </c>
    </row>
    <row r="842" s="16" customFormat="1">
      <c r="A842" s="16"/>
      <c r="B842" s="271"/>
      <c r="C842" s="272"/>
      <c r="D842" s="227" t="s">
        <v>173</v>
      </c>
      <c r="E842" s="273" t="s">
        <v>19</v>
      </c>
      <c r="F842" s="274" t="s">
        <v>492</v>
      </c>
      <c r="G842" s="272"/>
      <c r="H842" s="275">
        <v>47.276000000000003</v>
      </c>
      <c r="I842" s="276"/>
      <c r="J842" s="272"/>
      <c r="K842" s="272"/>
      <c r="L842" s="277"/>
      <c r="M842" s="278"/>
      <c r="N842" s="279"/>
      <c r="O842" s="279"/>
      <c r="P842" s="279"/>
      <c r="Q842" s="279"/>
      <c r="R842" s="279"/>
      <c r="S842" s="279"/>
      <c r="T842" s="280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T842" s="281" t="s">
        <v>173</v>
      </c>
      <c r="AU842" s="281" t="s">
        <v>85</v>
      </c>
      <c r="AV842" s="16" t="s">
        <v>166</v>
      </c>
      <c r="AW842" s="16" t="s">
        <v>37</v>
      </c>
      <c r="AX842" s="16" t="s">
        <v>75</v>
      </c>
      <c r="AY842" s="281" t="s">
        <v>144</v>
      </c>
    </row>
    <row r="843" s="14" customFormat="1">
      <c r="A843" s="14"/>
      <c r="B843" s="246"/>
      <c r="C843" s="247"/>
      <c r="D843" s="227" t="s">
        <v>173</v>
      </c>
      <c r="E843" s="248" t="s">
        <v>19</v>
      </c>
      <c r="F843" s="249" t="s">
        <v>175</v>
      </c>
      <c r="G843" s="247"/>
      <c r="H843" s="250">
        <v>225.16800000000006</v>
      </c>
      <c r="I843" s="251"/>
      <c r="J843" s="247"/>
      <c r="K843" s="247"/>
      <c r="L843" s="252"/>
      <c r="M843" s="253"/>
      <c r="N843" s="254"/>
      <c r="O843" s="254"/>
      <c r="P843" s="254"/>
      <c r="Q843" s="254"/>
      <c r="R843" s="254"/>
      <c r="S843" s="254"/>
      <c r="T843" s="255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6" t="s">
        <v>173</v>
      </c>
      <c r="AU843" s="256" t="s">
        <v>85</v>
      </c>
      <c r="AV843" s="14" t="s">
        <v>176</v>
      </c>
      <c r="AW843" s="14" t="s">
        <v>37</v>
      </c>
      <c r="AX843" s="14" t="s">
        <v>83</v>
      </c>
      <c r="AY843" s="256" t="s">
        <v>144</v>
      </c>
    </row>
    <row r="844" s="2" customFormat="1" ht="14.4" customHeight="1">
      <c r="A844" s="40"/>
      <c r="B844" s="41"/>
      <c r="C844" s="282" t="s">
        <v>1019</v>
      </c>
      <c r="D844" s="282" t="s">
        <v>630</v>
      </c>
      <c r="E844" s="283" t="s">
        <v>1009</v>
      </c>
      <c r="F844" s="284" t="s">
        <v>1010</v>
      </c>
      <c r="G844" s="285" t="s">
        <v>1011</v>
      </c>
      <c r="H844" s="286">
        <v>225.16800000000001</v>
      </c>
      <c r="I844" s="287"/>
      <c r="J844" s="288">
        <f>ROUND(I844*H844,2)</f>
        <v>0</v>
      </c>
      <c r="K844" s="284" t="s">
        <v>151</v>
      </c>
      <c r="L844" s="289"/>
      <c r="M844" s="290" t="s">
        <v>19</v>
      </c>
      <c r="N844" s="291" t="s">
        <v>46</v>
      </c>
      <c r="O844" s="86"/>
      <c r="P844" s="223">
        <f>O844*H844</f>
        <v>0</v>
      </c>
      <c r="Q844" s="223">
        <v>2.0009999999999999</v>
      </c>
      <c r="R844" s="223">
        <f>Q844*H844</f>
        <v>450.56116800000001</v>
      </c>
      <c r="S844" s="223">
        <v>0</v>
      </c>
      <c r="T844" s="224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5" t="s">
        <v>549</v>
      </c>
      <c r="AT844" s="225" t="s">
        <v>630</v>
      </c>
      <c r="AU844" s="225" t="s">
        <v>85</v>
      </c>
      <c r="AY844" s="19" t="s">
        <v>144</v>
      </c>
      <c r="BE844" s="226">
        <f>IF(N844="základní",J844,0)</f>
        <v>0</v>
      </c>
      <c r="BF844" s="226">
        <f>IF(N844="snížená",J844,0)</f>
        <v>0</v>
      </c>
      <c r="BG844" s="226">
        <f>IF(N844="zákl. přenesená",J844,0)</f>
        <v>0</v>
      </c>
      <c r="BH844" s="226">
        <f>IF(N844="sníž. přenesená",J844,0)</f>
        <v>0</v>
      </c>
      <c r="BI844" s="226">
        <f>IF(N844="nulová",J844,0)</f>
        <v>0</v>
      </c>
      <c r="BJ844" s="19" t="s">
        <v>83</v>
      </c>
      <c r="BK844" s="226">
        <f>ROUND(I844*H844,2)</f>
        <v>0</v>
      </c>
      <c r="BL844" s="19" t="s">
        <v>203</v>
      </c>
      <c r="BM844" s="225" t="s">
        <v>1020</v>
      </c>
    </row>
    <row r="845" s="2" customFormat="1">
      <c r="A845" s="40"/>
      <c r="B845" s="41"/>
      <c r="C845" s="42"/>
      <c r="D845" s="227" t="s">
        <v>154</v>
      </c>
      <c r="E845" s="42"/>
      <c r="F845" s="228" t="s">
        <v>1010</v>
      </c>
      <c r="G845" s="42"/>
      <c r="H845" s="42"/>
      <c r="I845" s="229"/>
      <c r="J845" s="42"/>
      <c r="K845" s="42"/>
      <c r="L845" s="46"/>
      <c r="M845" s="230"/>
      <c r="N845" s="231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154</v>
      </c>
      <c r="AU845" s="19" t="s">
        <v>85</v>
      </c>
    </row>
    <row r="846" s="2" customFormat="1" ht="14.4" customHeight="1">
      <c r="A846" s="40"/>
      <c r="B846" s="41"/>
      <c r="C846" s="282" t="s">
        <v>1021</v>
      </c>
      <c r="D846" s="282" t="s">
        <v>630</v>
      </c>
      <c r="E846" s="283" t="s">
        <v>1022</v>
      </c>
      <c r="F846" s="284" t="s">
        <v>1023</v>
      </c>
      <c r="G846" s="285" t="s">
        <v>1011</v>
      </c>
      <c r="H846" s="286">
        <v>2</v>
      </c>
      <c r="I846" s="287"/>
      <c r="J846" s="288">
        <f>ROUND(I846*H846,2)</f>
        <v>0</v>
      </c>
      <c r="K846" s="284" t="s">
        <v>151</v>
      </c>
      <c r="L846" s="289"/>
      <c r="M846" s="290" t="s">
        <v>19</v>
      </c>
      <c r="N846" s="291" t="s">
        <v>46</v>
      </c>
      <c r="O846" s="86"/>
      <c r="P846" s="223">
        <f>O846*H846</f>
        <v>0</v>
      </c>
      <c r="Q846" s="223">
        <v>0.001</v>
      </c>
      <c r="R846" s="223">
        <f>Q846*H846</f>
        <v>0.002</v>
      </c>
      <c r="S846" s="223">
        <v>0</v>
      </c>
      <c r="T846" s="224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25" t="s">
        <v>549</v>
      </c>
      <c r="AT846" s="225" t="s">
        <v>630</v>
      </c>
      <c r="AU846" s="225" t="s">
        <v>85</v>
      </c>
      <c r="AY846" s="19" t="s">
        <v>144</v>
      </c>
      <c r="BE846" s="226">
        <f>IF(N846="základní",J846,0)</f>
        <v>0</v>
      </c>
      <c r="BF846" s="226">
        <f>IF(N846="snížená",J846,0)</f>
        <v>0</v>
      </c>
      <c r="BG846" s="226">
        <f>IF(N846="zákl. přenesená",J846,0)</f>
        <v>0</v>
      </c>
      <c r="BH846" s="226">
        <f>IF(N846="sníž. přenesená",J846,0)</f>
        <v>0</v>
      </c>
      <c r="BI846" s="226">
        <f>IF(N846="nulová",J846,0)</f>
        <v>0</v>
      </c>
      <c r="BJ846" s="19" t="s">
        <v>83</v>
      </c>
      <c r="BK846" s="226">
        <f>ROUND(I846*H846,2)</f>
        <v>0</v>
      </c>
      <c r="BL846" s="19" t="s">
        <v>203</v>
      </c>
      <c r="BM846" s="225" t="s">
        <v>1024</v>
      </c>
    </row>
    <row r="847" s="2" customFormat="1">
      <c r="A847" s="40"/>
      <c r="B847" s="41"/>
      <c r="C847" s="42"/>
      <c r="D847" s="227" t="s">
        <v>154</v>
      </c>
      <c r="E847" s="42"/>
      <c r="F847" s="228" t="s">
        <v>1023</v>
      </c>
      <c r="G847" s="42"/>
      <c r="H847" s="42"/>
      <c r="I847" s="229"/>
      <c r="J847" s="42"/>
      <c r="K847" s="42"/>
      <c r="L847" s="46"/>
      <c r="M847" s="230"/>
      <c r="N847" s="231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154</v>
      </c>
      <c r="AU847" s="19" t="s">
        <v>85</v>
      </c>
    </row>
    <row r="848" s="13" customFormat="1">
      <c r="A848" s="13"/>
      <c r="B848" s="235"/>
      <c r="C848" s="236"/>
      <c r="D848" s="227" t="s">
        <v>173</v>
      </c>
      <c r="E848" s="236"/>
      <c r="F848" s="238" t="s">
        <v>1025</v>
      </c>
      <c r="G848" s="236"/>
      <c r="H848" s="239">
        <v>2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5" t="s">
        <v>173</v>
      </c>
      <c r="AU848" s="245" t="s">
        <v>85</v>
      </c>
      <c r="AV848" s="13" t="s">
        <v>85</v>
      </c>
      <c r="AW848" s="13" t="s">
        <v>4</v>
      </c>
      <c r="AX848" s="13" t="s">
        <v>83</v>
      </c>
      <c r="AY848" s="245" t="s">
        <v>144</v>
      </c>
    </row>
    <row r="849" s="2" customFormat="1" ht="14.4" customHeight="1">
      <c r="A849" s="40"/>
      <c r="B849" s="41"/>
      <c r="C849" s="282" t="s">
        <v>1026</v>
      </c>
      <c r="D849" s="282" t="s">
        <v>630</v>
      </c>
      <c r="E849" s="283" t="s">
        <v>1027</v>
      </c>
      <c r="F849" s="284" t="s">
        <v>1028</v>
      </c>
      <c r="G849" s="285" t="s">
        <v>1011</v>
      </c>
      <c r="H849" s="286">
        <v>1</v>
      </c>
      <c r="I849" s="287"/>
      <c r="J849" s="288">
        <f>ROUND(I849*H849,2)</f>
        <v>0</v>
      </c>
      <c r="K849" s="284" t="s">
        <v>151</v>
      </c>
      <c r="L849" s="289"/>
      <c r="M849" s="290" t="s">
        <v>19</v>
      </c>
      <c r="N849" s="291" t="s">
        <v>46</v>
      </c>
      <c r="O849" s="86"/>
      <c r="P849" s="223">
        <f>O849*H849</f>
        <v>0</v>
      </c>
      <c r="Q849" s="223">
        <v>0.001</v>
      </c>
      <c r="R849" s="223">
        <f>Q849*H849</f>
        <v>0.001</v>
      </c>
      <c r="S849" s="223">
        <v>0</v>
      </c>
      <c r="T849" s="224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5" t="s">
        <v>549</v>
      </c>
      <c r="AT849" s="225" t="s">
        <v>630</v>
      </c>
      <c r="AU849" s="225" t="s">
        <v>85</v>
      </c>
      <c r="AY849" s="19" t="s">
        <v>144</v>
      </c>
      <c r="BE849" s="226">
        <f>IF(N849="základní",J849,0)</f>
        <v>0</v>
      </c>
      <c r="BF849" s="226">
        <f>IF(N849="snížená",J849,0)</f>
        <v>0</v>
      </c>
      <c r="BG849" s="226">
        <f>IF(N849="zákl. přenesená",J849,0)</f>
        <v>0</v>
      </c>
      <c r="BH849" s="226">
        <f>IF(N849="sníž. přenesená",J849,0)</f>
        <v>0</v>
      </c>
      <c r="BI849" s="226">
        <f>IF(N849="nulová",J849,0)</f>
        <v>0</v>
      </c>
      <c r="BJ849" s="19" t="s">
        <v>83</v>
      </c>
      <c r="BK849" s="226">
        <f>ROUND(I849*H849,2)</f>
        <v>0</v>
      </c>
      <c r="BL849" s="19" t="s">
        <v>203</v>
      </c>
      <c r="BM849" s="225" t="s">
        <v>1029</v>
      </c>
    </row>
    <row r="850" s="2" customFormat="1">
      <c r="A850" s="40"/>
      <c r="B850" s="41"/>
      <c r="C850" s="42"/>
      <c r="D850" s="227" t="s">
        <v>154</v>
      </c>
      <c r="E850" s="42"/>
      <c r="F850" s="228" t="s">
        <v>1028</v>
      </c>
      <c r="G850" s="42"/>
      <c r="H850" s="42"/>
      <c r="I850" s="229"/>
      <c r="J850" s="42"/>
      <c r="K850" s="42"/>
      <c r="L850" s="46"/>
      <c r="M850" s="230"/>
      <c r="N850" s="231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154</v>
      </c>
      <c r="AU850" s="19" t="s">
        <v>85</v>
      </c>
    </row>
    <row r="851" s="2" customFormat="1" ht="14.4" customHeight="1">
      <c r="A851" s="40"/>
      <c r="B851" s="41"/>
      <c r="C851" s="282" t="s">
        <v>1030</v>
      </c>
      <c r="D851" s="282" t="s">
        <v>630</v>
      </c>
      <c r="E851" s="283" t="s">
        <v>1031</v>
      </c>
      <c r="F851" s="284" t="s">
        <v>1032</v>
      </c>
      <c r="G851" s="285" t="s">
        <v>1033</v>
      </c>
      <c r="H851" s="286">
        <v>1</v>
      </c>
      <c r="I851" s="287"/>
      <c r="J851" s="288">
        <f>ROUND(I851*H851,2)</f>
        <v>0</v>
      </c>
      <c r="K851" s="284" t="s">
        <v>151</v>
      </c>
      <c r="L851" s="289"/>
      <c r="M851" s="290" t="s">
        <v>19</v>
      </c>
      <c r="N851" s="291" t="s">
        <v>46</v>
      </c>
      <c r="O851" s="86"/>
      <c r="P851" s="223">
        <f>O851*H851</f>
        <v>0</v>
      </c>
      <c r="Q851" s="223">
        <v>0.001</v>
      </c>
      <c r="R851" s="223">
        <f>Q851*H851</f>
        <v>0.001</v>
      </c>
      <c r="S851" s="223">
        <v>0</v>
      </c>
      <c r="T851" s="224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5" t="s">
        <v>549</v>
      </c>
      <c r="AT851" s="225" t="s">
        <v>630</v>
      </c>
      <c r="AU851" s="225" t="s">
        <v>85</v>
      </c>
      <c r="AY851" s="19" t="s">
        <v>144</v>
      </c>
      <c r="BE851" s="226">
        <f>IF(N851="základní",J851,0)</f>
        <v>0</v>
      </c>
      <c r="BF851" s="226">
        <f>IF(N851="snížená",J851,0)</f>
        <v>0</v>
      </c>
      <c r="BG851" s="226">
        <f>IF(N851="zákl. přenesená",J851,0)</f>
        <v>0</v>
      </c>
      <c r="BH851" s="226">
        <f>IF(N851="sníž. přenesená",J851,0)</f>
        <v>0</v>
      </c>
      <c r="BI851" s="226">
        <f>IF(N851="nulová",J851,0)</f>
        <v>0</v>
      </c>
      <c r="BJ851" s="19" t="s">
        <v>83</v>
      </c>
      <c r="BK851" s="226">
        <f>ROUND(I851*H851,2)</f>
        <v>0</v>
      </c>
      <c r="BL851" s="19" t="s">
        <v>203</v>
      </c>
      <c r="BM851" s="225" t="s">
        <v>1034</v>
      </c>
    </row>
    <row r="852" s="2" customFormat="1">
      <c r="A852" s="40"/>
      <c r="B852" s="41"/>
      <c r="C852" s="42"/>
      <c r="D852" s="227" t="s">
        <v>154</v>
      </c>
      <c r="E852" s="42"/>
      <c r="F852" s="228" t="s">
        <v>1032</v>
      </c>
      <c r="G852" s="42"/>
      <c r="H852" s="42"/>
      <c r="I852" s="229"/>
      <c r="J852" s="42"/>
      <c r="K852" s="42"/>
      <c r="L852" s="46"/>
      <c r="M852" s="230"/>
      <c r="N852" s="231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154</v>
      </c>
      <c r="AU852" s="19" t="s">
        <v>85</v>
      </c>
    </row>
    <row r="853" s="2" customFormat="1" ht="14.4" customHeight="1">
      <c r="A853" s="40"/>
      <c r="B853" s="41"/>
      <c r="C853" s="282" t="s">
        <v>1035</v>
      </c>
      <c r="D853" s="282" t="s">
        <v>630</v>
      </c>
      <c r="E853" s="283" t="s">
        <v>1036</v>
      </c>
      <c r="F853" s="284" t="s">
        <v>1037</v>
      </c>
      <c r="G853" s="285" t="s">
        <v>1033</v>
      </c>
      <c r="H853" s="286">
        <v>1</v>
      </c>
      <c r="I853" s="287"/>
      <c r="J853" s="288">
        <f>ROUND(I853*H853,2)</f>
        <v>0</v>
      </c>
      <c r="K853" s="284" t="s">
        <v>151</v>
      </c>
      <c r="L853" s="289"/>
      <c r="M853" s="290" t="s">
        <v>19</v>
      </c>
      <c r="N853" s="291" t="s">
        <v>46</v>
      </c>
      <c r="O853" s="86"/>
      <c r="P853" s="223">
        <f>O853*H853</f>
        <v>0</v>
      </c>
      <c r="Q853" s="223">
        <v>0.00095</v>
      </c>
      <c r="R853" s="223">
        <f>Q853*H853</f>
        <v>0.00095</v>
      </c>
      <c r="S853" s="223">
        <v>0</v>
      </c>
      <c r="T853" s="224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5" t="s">
        <v>549</v>
      </c>
      <c r="AT853" s="225" t="s">
        <v>630</v>
      </c>
      <c r="AU853" s="225" t="s">
        <v>85</v>
      </c>
      <c r="AY853" s="19" t="s">
        <v>144</v>
      </c>
      <c r="BE853" s="226">
        <f>IF(N853="základní",J853,0)</f>
        <v>0</v>
      </c>
      <c r="BF853" s="226">
        <f>IF(N853="snížená",J853,0)</f>
        <v>0</v>
      </c>
      <c r="BG853" s="226">
        <f>IF(N853="zákl. přenesená",J853,0)</f>
        <v>0</v>
      </c>
      <c r="BH853" s="226">
        <f>IF(N853="sníž. přenesená",J853,0)</f>
        <v>0</v>
      </c>
      <c r="BI853" s="226">
        <f>IF(N853="nulová",J853,0)</f>
        <v>0</v>
      </c>
      <c r="BJ853" s="19" t="s">
        <v>83</v>
      </c>
      <c r="BK853" s="226">
        <f>ROUND(I853*H853,2)</f>
        <v>0</v>
      </c>
      <c r="BL853" s="19" t="s">
        <v>203</v>
      </c>
      <c r="BM853" s="225" t="s">
        <v>1038</v>
      </c>
    </row>
    <row r="854" s="2" customFormat="1">
      <c r="A854" s="40"/>
      <c r="B854" s="41"/>
      <c r="C854" s="42"/>
      <c r="D854" s="227" t="s">
        <v>154</v>
      </c>
      <c r="E854" s="42"/>
      <c r="F854" s="228" t="s">
        <v>1037</v>
      </c>
      <c r="G854" s="42"/>
      <c r="H854" s="42"/>
      <c r="I854" s="229"/>
      <c r="J854" s="42"/>
      <c r="K854" s="42"/>
      <c r="L854" s="46"/>
      <c r="M854" s="230"/>
      <c r="N854" s="231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154</v>
      </c>
      <c r="AU854" s="19" t="s">
        <v>85</v>
      </c>
    </row>
    <row r="855" s="2" customFormat="1" ht="14.4" customHeight="1">
      <c r="A855" s="40"/>
      <c r="B855" s="41"/>
      <c r="C855" s="214" t="s">
        <v>1039</v>
      </c>
      <c r="D855" s="214" t="s">
        <v>147</v>
      </c>
      <c r="E855" s="215" t="s">
        <v>1040</v>
      </c>
      <c r="F855" s="216" t="s">
        <v>1041</v>
      </c>
      <c r="G855" s="217" t="s">
        <v>187</v>
      </c>
      <c r="H855" s="218">
        <v>225.16800000000001</v>
      </c>
      <c r="I855" s="219"/>
      <c r="J855" s="220">
        <f>ROUND(I855*H855,2)</f>
        <v>0</v>
      </c>
      <c r="K855" s="216" t="s">
        <v>151</v>
      </c>
      <c r="L855" s="46"/>
      <c r="M855" s="221" t="s">
        <v>19</v>
      </c>
      <c r="N855" s="222" t="s">
        <v>46</v>
      </c>
      <c r="O855" s="86"/>
      <c r="P855" s="223">
        <f>O855*H855</f>
        <v>0</v>
      </c>
      <c r="Q855" s="223">
        <v>0</v>
      </c>
      <c r="R855" s="223">
        <f>Q855*H855</f>
        <v>0</v>
      </c>
      <c r="S855" s="223">
        <v>0</v>
      </c>
      <c r="T855" s="224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5" t="s">
        <v>203</v>
      </c>
      <c r="AT855" s="225" t="s">
        <v>147</v>
      </c>
      <c r="AU855" s="225" t="s">
        <v>85</v>
      </c>
      <c r="AY855" s="19" t="s">
        <v>144</v>
      </c>
      <c r="BE855" s="226">
        <f>IF(N855="základní",J855,0)</f>
        <v>0</v>
      </c>
      <c r="BF855" s="226">
        <f>IF(N855="snížená",J855,0)</f>
        <v>0</v>
      </c>
      <c r="BG855" s="226">
        <f>IF(N855="zákl. přenesená",J855,0)</f>
        <v>0</v>
      </c>
      <c r="BH855" s="226">
        <f>IF(N855="sníž. přenesená",J855,0)</f>
        <v>0</v>
      </c>
      <c r="BI855" s="226">
        <f>IF(N855="nulová",J855,0)</f>
        <v>0</v>
      </c>
      <c r="BJ855" s="19" t="s">
        <v>83</v>
      </c>
      <c r="BK855" s="226">
        <f>ROUND(I855*H855,2)</f>
        <v>0</v>
      </c>
      <c r="BL855" s="19" t="s">
        <v>203</v>
      </c>
      <c r="BM855" s="225" t="s">
        <v>1042</v>
      </c>
    </row>
    <row r="856" s="2" customFormat="1">
      <c r="A856" s="40"/>
      <c r="B856" s="41"/>
      <c r="C856" s="42"/>
      <c r="D856" s="227" t="s">
        <v>154</v>
      </c>
      <c r="E856" s="42"/>
      <c r="F856" s="228" t="s">
        <v>1043</v>
      </c>
      <c r="G856" s="42"/>
      <c r="H856" s="42"/>
      <c r="I856" s="229"/>
      <c r="J856" s="42"/>
      <c r="K856" s="42"/>
      <c r="L856" s="46"/>
      <c r="M856" s="230"/>
      <c r="N856" s="231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154</v>
      </c>
      <c r="AU856" s="19" t="s">
        <v>85</v>
      </c>
    </row>
    <row r="857" s="2" customFormat="1">
      <c r="A857" s="40"/>
      <c r="B857" s="41"/>
      <c r="C857" s="42"/>
      <c r="D857" s="232" t="s">
        <v>155</v>
      </c>
      <c r="E857" s="42"/>
      <c r="F857" s="233" t="s">
        <v>1044</v>
      </c>
      <c r="G857" s="42"/>
      <c r="H857" s="42"/>
      <c r="I857" s="229"/>
      <c r="J857" s="42"/>
      <c r="K857" s="42"/>
      <c r="L857" s="46"/>
      <c r="M857" s="230"/>
      <c r="N857" s="231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155</v>
      </c>
      <c r="AU857" s="19" t="s">
        <v>85</v>
      </c>
    </row>
    <row r="858" s="2" customFormat="1">
      <c r="A858" s="40"/>
      <c r="B858" s="41"/>
      <c r="C858" s="42"/>
      <c r="D858" s="227" t="s">
        <v>162</v>
      </c>
      <c r="E858" s="42"/>
      <c r="F858" s="234" t="s">
        <v>1045</v>
      </c>
      <c r="G858" s="42"/>
      <c r="H858" s="42"/>
      <c r="I858" s="229"/>
      <c r="J858" s="42"/>
      <c r="K858" s="42"/>
      <c r="L858" s="46"/>
      <c r="M858" s="230"/>
      <c r="N858" s="231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162</v>
      </c>
      <c r="AU858" s="19" t="s">
        <v>85</v>
      </c>
    </row>
    <row r="859" s="15" customFormat="1">
      <c r="A859" s="15"/>
      <c r="B859" s="261"/>
      <c r="C859" s="262"/>
      <c r="D859" s="227" t="s">
        <v>173</v>
      </c>
      <c r="E859" s="263" t="s">
        <v>19</v>
      </c>
      <c r="F859" s="264" t="s">
        <v>396</v>
      </c>
      <c r="G859" s="262"/>
      <c r="H859" s="263" t="s">
        <v>19</v>
      </c>
      <c r="I859" s="265"/>
      <c r="J859" s="262"/>
      <c r="K859" s="262"/>
      <c r="L859" s="266"/>
      <c r="M859" s="267"/>
      <c r="N859" s="268"/>
      <c r="O859" s="268"/>
      <c r="P859" s="268"/>
      <c r="Q859" s="268"/>
      <c r="R859" s="268"/>
      <c r="S859" s="268"/>
      <c r="T859" s="269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70" t="s">
        <v>173</v>
      </c>
      <c r="AU859" s="270" t="s">
        <v>85</v>
      </c>
      <c r="AV859" s="15" t="s">
        <v>83</v>
      </c>
      <c r="AW859" s="15" t="s">
        <v>37</v>
      </c>
      <c r="AX859" s="15" t="s">
        <v>75</v>
      </c>
      <c r="AY859" s="270" t="s">
        <v>144</v>
      </c>
    </row>
    <row r="860" s="13" customFormat="1">
      <c r="A860" s="13"/>
      <c r="B860" s="235"/>
      <c r="C860" s="236"/>
      <c r="D860" s="227" t="s">
        <v>173</v>
      </c>
      <c r="E860" s="237" t="s">
        <v>19</v>
      </c>
      <c r="F860" s="238" t="s">
        <v>529</v>
      </c>
      <c r="G860" s="236"/>
      <c r="H860" s="239">
        <v>17.449999999999999</v>
      </c>
      <c r="I860" s="240"/>
      <c r="J860" s="236"/>
      <c r="K860" s="236"/>
      <c r="L860" s="241"/>
      <c r="M860" s="242"/>
      <c r="N860" s="243"/>
      <c r="O860" s="243"/>
      <c r="P860" s="243"/>
      <c r="Q860" s="243"/>
      <c r="R860" s="243"/>
      <c r="S860" s="243"/>
      <c r="T860" s="24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5" t="s">
        <v>173</v>
      </c>
      <c r="AU860" s="245" t="s">
        <v>85</v>
      </c>
      <c r="AV860" s="13" t="s">
        <v>85</v>
      </c>
      <c r="AW860" s="13" t="s">
        <v>37</v>
      </c>
      <c r="AX860" s="13" t="s">
        <v>75</v>
      </c>
      <c r="AY860" s="245" t="s">
        <v>144</v>
      </c>
    </row>
    <row r="861" s="13" customFormat="1">
      <c r="A861" s="13"/>
      <c r="B861" s="235"/>
      <c r="C861" s="236"/>
      <c r="D861" s="227" t="s">
        <v>173</v>
      </c>
      <c r="E861" s="237" t="s">
        <v>19</v>
      </c>
      <c r="F861" s="238" t="s">
        <v>530</v>
      </c>
      <c r="G861" s="236"/>
      <c r="H861" s="239">
        <v>17.553000000000001</v>
      </c>
      <c r="I861" s="240"/>
      <c r="J861" s="236"/>
      <c r="K861" s="236"/>
      <c r="L861" s="241"/>
      <c r="M861" s="242"/>
      <c r="N861" s="243"/>
      <c r="O861" s="243"/>
      <c r="P861" s="243"/>
      <c r="Q861" s="243"/>
      <c r="R861" s="243"/>
      <c r="S861" s="243"/>
      <c r="T861" s="244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45" t="s">
        <v>173</v>
      </c>
      <c r="AU861" s="245" t="s">
        <v>85</v>
      </c>
      <c r="AV861" s="13" t="s">
        <v>85</v>
      </c>
      <c r="AW861" s="13" t="s">
        <v>37</v>
      </c>
      <c r="AX861" s="13" t="s">
        <v>75</v>
      </c>
      <c r="AY861" s="245" t="s">
        <v>144</v>
      </c>
    </row>
    <row r="862" s="13" customFormat="1">
      <c r="A862" s="13"/>
      <c r="B862" s="235"/>
      <c r="C862" s="236"/>
      <c r="D862" s="227" t="s">
        <v>173</v>
      </c>
      <c r="E862" s="237" t="s">
        <v>19</v>
      </c>
      <c r="F862" s="238" t="s">
        <v>531</v>
      </c>
      <c r="G862" s="236"/>
      <c r="H862" s="239">
        <v>41.707000000000001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5" t="s">
        <v>173</v>
      </c>
      <c r="AU862" s="245" t="s">
        <v>85</v>
      </c>
      <c r="AV862" s="13" t="s">
        <v>85</v>
      </c>
      <c r="AW862" s="13" t="s">
        <v>37</v>
      </c>
      <c r="AX862" s="13" t="s">
        <v>75</v>
      </c>
      <c r="AY862" s="245" t="s">
        <v>144</v>
      </c>
    </row>
    <row r="863" s="13" customFormat="1">
      <c r="A863" s="13"/>
      <c r="B863" s="235"/>
      <c r="C863" s="236"/>
      <c r="D863" s="227" t="s">
        <v>173</v>
      </c>
      <c r="E863" s="237" t="s">
        <v>19</v>
      </c>
      <c r="F863" s="238" t="s">
        <v>532</v>
      </c>
      <c r="G863" s="236"/>
      <c r="H863" s="239">
        <v>12.48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173</v>
      </c>
      <c r="AU863" s="245" t="s">
        <v>85</v>
      </c>
      <c r="AV863" s="13" t="s">
        <v>85</v>
      </c>
      <c r="AW863" s="13" t="s">
        <v>37</v>
      </c>
      <c r="AX863" s="13" t="s">
        <v>75</v>
      </c>
      <c r="AY863" s="245" t="s">
        <v>144</v>
      </c>
    </row>
    <row r="864" s="13" customFormat="1">
      <c r="A864" s="13"/>
      <c r="B864" s="235"/>
      <c r="C864" s="236"/>
      <c r="D864" s="227" t="s">
        <v>173</v>
      </c>
      <c r="E864" s="237" t="s">
        <v>19</v>
      </c>
      <c r="F864" s="238" t="s">
        <v>533</v>
      </c>
      <c r="G864" s="236"/>
      <c r="H864" s="239">
        <v>7.9299999999999997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173</v>
      </c>
      <c r="AU864" s="245" t="s">
        <v>85</v>
      </c>
      <c r="AV864" s="13" t="s">
        <v>85</v>
      </c>
      <c r="AW864" s="13" t="s">
        <v>37</v>
      </c>
      <c r="AX864" s="13" t="s">
        <v>75</v>
      </c>
      <c r="AY864" s="245" t="s">
        <v>144</v>
      </c>
    </row>
    <row r="865" s="13" customFormat="1">
      <c r="A865" s="13"/>
      <c r="B865" s="235"/>
      <c r="C865" s="236"/>
      <c r="D865" s="227" t="s">
        <v>173</v>
      </c>
      <c r="E865" s="237" t="s">
        <v>19</v>
      </c>
      <c r="F865" s="238" t="s">
        <v>534</v>
      </c>
      <c r="G865" s="236"/>
      <c r="H865" s="239">
        <v>5.9020000000000001</v>
      </c>
      <c r="I865" s="240"/>
      <c r="J865" s="236"/>
      <c r="K865" s="236"/>
      <c r="L865" s="241"/>
      <c r="M865" s="242"/>
      <c r="N865" s="243"/>
      <c r="O865" s="243"/>
      <c r="P865" s="243"/>
      <c r="Q865" s="243"/>
      <c r="R865" s="243"/>
      <c r="S865" s="243"/>
      <c r="T865" s="24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5" t="s">
        <v>173</v>
      </c>
      <c r="AU865" s="245" t="s">
        <v>85</v>
      </c>
      <c r="AV865" s="13" t="s">
        <v>85</v>
      </c>
      <c r="AW865" s="13" t="s">
        <v>37</v>
      </c>
      <c r="AX865" s="13" t="s">
        <v>75</v>
      </c>
      <c r="AY865" s="245" t="s">
        <v>144</v>
      </c>
    </row>
    <row r="866" s="13" customFormat="1">
      <c r="A866" s="13"/>
      <c r="B866" s="235"/>
      <c r="C866" s="236"/>
      <c r="D866" s="227" t="s">
        <v>173</v>
      </c>
      <c r="E866" s="237" t="s">
        <v>19</v>
      </c>
      <c r="F866" s="238" t="s">
        <v>535</v>
      </c>
      <c r="G866" s="236"/>
      <c r="H866" s="239">
        <v>6.3840000000000003</v>
      </c>
      <c r="I866" s="240"/>
      <c r="J866" s="236"/>
      <c r="K866" s="236"/>
      <c r="L866" s="241"/>
      <c r="M866" s="242"/>
      <c r="N866" s="243"/>
      <c r="O866" s="243"/>
      <c r="P866" s="243"/>
      <c r="Q866" s="243"/>
      <c r="R866" s="243"/>
      <c r="S866" s="243"/>
      <c r="T866" s="244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5" t="s">
        <v>173</v>
      </c>
      <c r="AU866" s="245" t="s">
        <v>85</v>
      </c>
      <c r="AV866" s="13" t="s">
        <v>85</v>
      </c>
      <c r="AW866" s="13" t="s">
        <v>37</v>
      </c>
      <c r="AX866" s="13" t="s">
        <v>75</v>
      </c>
      <c r="AY866" s="245" t="s">
        <v>144</v>
      </c>
    </row>
    <row r="867" s="13" customFormat="1">
      <c r="A867" s="13"/>
      <c r="B867" s="235"/>
      <c r="C867" s="236"/>
      <c r="D867" s="227" t="s">
        <v>173</v>
      </c>
      <c r="E867" s="237" t="s">
        <v>19</v>
      </c>
      <c r="F867" s="238" t="s">
        <v>536</v>
      </c>
      <c r="G867" s="236"/>
      <c r="H867" s="239">
        <v>4.7880000000000003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5" t="s">
        <v>173</v>
      </c>
      <c r="AU867" s="245" t="s">
        <v>85</v>
      </c>
      <c r="AV867" s="13" t="s">
        <v>85</v>
      </c>
      <c r="AW867" s="13" t="s">
        <v>37</v>
      </c>
      <c r="AX867" s="13" t="s">
        <v>75</v>
      </c>
      <c r="AY867" s="245" t="s">
        <v>144</v>
      </c>
    </row>
    <row r="868" s="13" customFormat="1">
      <c r="A868" s="13"/>
      <c r="B868" s="235"/>
      <c r="C868" s="236"/>
      <c r="D868" s="227" t="s">
        <v>173</v>
      </c>
      <c r="E868" s="237" t="s">
        <v>19</v>
      </c>
      <c r="F868" s="238" t="s">
        <v>537</v>
      </c>
      <c r="G868" s="236"/>
      <c r="H868" s="239">
        <v>11.172000000000001</v>
      </c>
      <c r="I868" s="240"/>
      <c r="J868" s="236"/>
      <c r="K868" s="236"/>
      <c r="L868" s="241"/>
      <c r="M868" s="242"/>
      <c r="N868" s="243"/>
      <c r="O868" s="243"/>
      <c r="P868" s="243"/>
      <c r="Q868" s="243"/>
      <c r="R868" s="243"/>
      <c r="S868" s="243"/>
      <c r="T868" s="24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5" t="s">
        <v>173</v>
      </c>
      <c r="AU868" s="245" t="s">
        <v>85</v>
      </c>
      <c r="AV868" s="13" t="s">
        <v>85</v>
      </c>
      <c r="AW868" s="13" t="s">
        <v>37</v>
      </c>
      <c r="AX868" s="13" t="s">
        <v>75</v>
      </c>
      <c r="AY868" s="245" t="s">
        <v>144</v>
      </c>
    </row>
    <row r="869" s="13" customFormat="1">
      <c r="A869" s="13"/>
      <c r="B869" s="235"/>
      <c r="C869" s="236"/>
      <c r="D869" s="227" t="s">
        <v>173</v>
      </c>
      <c r="E869" s="237" t="s">
        <v>19</v>
      </c>
      <c r="F869" s="238" t="s">
        <v>538</v>
      </c>
      <c r="G869" s="236"/>
      <c r="H869" s="239">
        <v>13.795999999999999</v>
      </c>
      <c r="I869" s="240"/>
      <c r="J869" s="236"/>
      <c r="K869" s="236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173</v>
      </c>
      <c r="AU869" s="245" t="s">
        <v>85</v>
      </c>
      <c r="AV869" s="13" t="s">
        <v>85</v>
      </c>
      <c r="AW869" s="13" t="s">
        <v>37</v>
      </c>
      <c r="AX869" s="13" t="s">
        <v>75</v>
      </c>
      <c r="AY869" s="245" t="s">
        <v>144</v>
      </c>
    </row>
    <row r="870" s="13" customFormat="1">
      <c r="A870" s="13"/>
      <c r="B870" s="235"/>
      <c r="C870" s="236"/>
      <c r="D870" s="227" t="s">
        <v>173</v>
      </c>
      <c r="E870" s="237" t="s">
        <v>19</v>
      </c>
      <c r="F870" s="238" t="s">
        <v>539</v>
      </c>
      <c r="G870" s="236"/>
      <c r="H870" s="239">
        <v>9.0440000000000005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173</v>
      </c>
      <c r="AU870" s="245" t="s">
        <v>85</v>
      </c>
      <c r="AV870" s="13" t="s">
        <v>85</v>
      </c>
      <c r="AW870" s="13" t="s">
        <v>37</v>
      </c>
      <c r="AX870" s="13" t="s">
        <v>75</v>
      </c>
      <c r="AY870" s="245" t="s">
        <v>144</v>
      </c>
    </row>
    <row r="871" s="13" customFormat="1">
      <c r="A871" s="13"/>
      <c r="B871" s="235"/>
      <c r="C871" s="236"/>
      <c r="D871" s="227" t="s">
        <v>173</v>
      </c>
      <c r="E871" s="237" t="s">
        <v>19</v>
      </c>
      <c r="F871" s="238" t="s">
        <v>540</v>
      </c>
      <c r="G871" s="236"/>
      <c r="H871" s="239">
        <v>29.686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173</v>
      </c>
      <c r="AU871" s="245" t="s">
        <v>85</v>
      </c>
      <c r="AV871" s="13" t="s">
        <v>85</v>
      </c>
      <c r="AW871" s="13" t="s">
        <v>37</v>
      </c>
      <c r="AX871" s="13" t="s">
        <v>75</v>
      </c>
      <c r="AY871" s="245" t="s">
        <v>144</v>
      </c>
    </row>
    <row r="872" s="16" customFormat="1">
      <c r="A872" s="16"/>
      <c r="B872" s="271"/>
      <c r="C872" s="272"/>
      <c r="D872" s="227" t="s">
        <v>173</v>
      </c>
      <c r="E872" s="273" t="s">
        <v>19</v>
      </c>
      <c r="F872" s="274" t="s">
        <v>492</v>
      </c>
      <c r="G872" s="272"/>
      <c r="H872" s="275">
        <v>177.89200000000002</v>
      </c>
      <c r="I872" s="276"/>
      <c r="J872" s="272"/>
      <c r="K872" s="272"/>
      <c r="L872" s="277"/>
      <c r="M872" s="278"/>
      <c r="N872" s="279"/>
      <c r="O872" s="279"/>
      <c r="P872" s="279"/>
      <c r="Q872" s="279"/>
      <c r="R872" s="279"/>
      <c r="S872" s="279"/>
      <c r="T872" s="280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T872" s="281" t="s">
        <v>173</v>
      </c>
      <c r="AU872" s="281" t="s">
        <v>85</v>
      </c>
      <c r="AV872" s="16" t="s">
        <v>166</v>
      </c>
      <c r="AW872" s="16" t="s">
        <v>37</v>
      </c>
      <c r="AX872" s="16" t="s">
        <v>75</v>
      </c>
      <c r="AY872" s="281" t="s">
        <v>144</v>
      </c>
    </row>
    <row r="873" s="15" customFormat="1">
      <c r="A873" s="15"/>
      <c r="B873" s="261"/>
      <c r="C873" s="262"/>
      <c r="D873" s="227" t="s">
        <v>173</v>
      </c>
      <c r="E873" s="263" t="s">
        <v>19</v>
      </c>
      <c r="F873" s="264" t="s">
        <v>491</v>
      </c>
      <c r="G873" s="262"/>
      <c r="H873" s="263" t="s">
        <v>19</v>
      </c>
      <c r="I873" s="265"/>
      <c r="J873" s="262"/>
      <c r="K873" s="262"/>
      <c r="L873" s="266"/>
      <c r="M873" s="267"/>
      <c r="N873" s="268"/>
      <c r="O873" s="268"/>
      <c r="P873" s="268"/>
      <c r="Q873" s="268"/>
      <c r="R873" s="268"/>
      <c r="S873" s="268"/>
      <c r="T873" s="269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70" t="s">
        <v>173</v>
      </c>
      <c r="AU873" s="270" t="s">
        <v>85</v>
      </c>
      <c r="AV873" s="15" t="s">
        <v>83</v>
      </c>
      <c r="AW873" s="15" t="s">
        <v>37</v>
      </c>
      <c r="AX873" s="15" t="s">
        <v>75</v>
      </c>
      <c r="AY873" s="270" t="s">
        <v>144</v>
      </c>
    </row>
    <row r="874" s="13" customFormat="1">
      <c r="A874" s="13"/>
      <c r="B874" s="235"/>
      <c r="C874" s="236"/>
      <c r="D874" s="227" t="s">
        <v>173</v>
      </c>
      <c r="E874" s="237" t="s">
        <v>19</v>
      </c>
      <c r="F874" s="238" t="s">
        <v>541</v>
      </c>
      <c r="G874" s="236"/>
      <c r="H874" s="239">
        <v>6.9020000000000001</v>
      </c>
      <c r="I874" s="240"/>
      <c r="J874" s="236"/>
      <c r="K874" s="236"/>
      <c r="L874" s="241"/>
      <c r="M874" s="242"/>
      <c r="N874" s="243"/>
      <c r="O874" s="243"/>
      <c r="P874" s="243"/>
      <c r="Q874" s="243"/>
      <c r="R874" s="243"/>
      <c r="S874" s="243"/>
      <c r="T874" s="24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5" t="s">
        <v>173</v>
      </c>
      <c r="AU874" s="245" t="s">
        <v>85</v>
      </c>
      <c r="AV874" s="13" t="s">
        <v>85</v>
      </c>
      <c r="AW874" s="13" t="s">
        <v>37</v>
      </c>
      <c r="AX874" s="13" t="s">
        <v>75</v>
      </c>
      <c r="AY874" s="245" t="s">
        <v>144</v>
      </c>
    </row>
    <row r="875" s="13" customFormat="1">
      <c r="A875" s="13"/>
      <c r="B875" s="235"/>
      <c r="C875" s="236"/>
      <c r="D875" s="227" t="s">
        <v>173</v>
      </c>
      <c r="E875" s="237" t="s">
        <v>19</v>
      </c>
      <c r="F875" s="238" t="s">
        <v>542</v>
      </c>
      <c r="G875" s="236"/>
      <c r="H875" s="239">
        <v>2.2330000000000001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173</v>
      </c>
      <c r="AU875" s="245" t="s">
        <v>85</v>
      </c>
      <c r="AV875" s="13" t="s">
        <v>85</v>
      </c>
      <c r="AW875" s="13" t="s">
        <v>37</v>
      </c>
      <c r="AX875" s="13" t="s">
        <v>75</v>
      </c>
      <c r="AY875" s="245" t="s">
        <v>144</v>
      </c>
    </row>
    <row r="876" s="13" customFormat="1">
      <c r="A876" s="13"/>
      <c r="B876" s="235"/>
      <c r="C876" s="236"/>
      <c r="D876" s="227" t="s">
        <v>173</v>
      </c>
      <c r="E876" s="237" t="s">
        <v>19</v>
      </c>
      <c r="F876" s="238" t="s">
        <v>543</v>
      </c>
      <c r="G876" s="236"/>
      <c r="H876" s="239">
        <v>10.353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5" t="s">
        <v>173</v>
      </c>
      <c r="AU876" s="245" t="s">
        <v>85</v>
      </c>
      <c r="AV876" s="13" t="s">
        <v>85</v>
      </c>
      <c r="AW876" s="13" t="s">
        <v>37</v>
      </c>
      <c r="AX876" s="13" t="s">
        <v>75</v>
      </c>
      <c r="AY876" s="245" t="s">
        <v>144</v>
      </c>
    </row>
    <row r="877" s="13" customFormat="1">
      <c r="A877" s="13"/>
      <c r="B877" s="235"/>
      <c r="C877" s="236"/>
      <c r="D877" s="227" t="s">
        <v>173</v>
      </c>
      <c r="E877" s="237" t="s">
        <v>19</v>
      </c>
      <c r="F877" s="238" t="s">
        <v>544</v>
      </c>
      <c r="G877" s="236"/>
      <c r="H877" s="239">
        <v>8.8759999999999994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5" t="s">
        <v>173</v>
      </c>
      <c r="AU877" s="245" t="s">
        <v>85</v>
      </c>
      <c r="AV877" s="13" t="s">
        <v>85</v>
      </c>
      <c r="AW877" s="13" t="s">
        <v>37</v>
      </c>
      <c r="AX877" s="13" t="s">
        <v>75</v>
      </c>
      <c r="AY877" s="245" t="s">
        <v>144</v>
      </c>
    </row>
    <row r="878" s="13" customFormat="1">
      <c r="A878" s="13"/>
      <c r="B878" s="235"/>
      <c r="C878" s="236"/>
      <c r="D878" s="227" t="s">
        <v>173</v>
      </c>
      <c r="E878" s="237" t="s">
        <v>19</v>
      </c>
      <c r="F878" s="238" t="s">
        <v>545</v>
      </c>
      <c r="G878" s="236"/>
      <c r="H878" s="239">
        <v>6.8949999999999996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173</v>
      </c>
      <c r="AU878" s="245" t="s">
        <v>85</v>
      </c>
      <c r="AV878" s="13" t="s">
        <v>85</v>
      </c>
      <c r="AW878" s="13" t="s">
        <v>37</v>
      </c>
      <c r="AX878" s="13" t="s">
        <v>75</v>
      </c>
      <c r="AY878" s="245" t="s">
        <v>144</v>
      </c>
    </row>
    <row r="879" s="13" customFormat="1">
      <c r="A879" s="13"/>
      <c r="B879" s="235"/>
      <c r="C879" s="236"/>
      <c r="D879" s="227" t="s">
        <v>173</v>
      </c>
      <c r="E879" s="237" t="s">
        <v>19</v>
      </c>
      <c r="F879" s="238" t="s">
        <v>546</v>
      </c>
      <c r="G879" s="236"/>
      <c r="H879" s="239">
        <v>2.758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5" t="s">
        <v>173</v>
      </c>
      <c r="AU879" s="245" t="s">
        <v>85</v>
      </c>
      <c r="AV879" s="13" t="s">
        <v>85</v>
      </c>
      <c r="AW879" s="13" t="s">
        <v>37</v>
      </c>
      <c r="AX879" s="13" t="s">
        <v>75</v>
      </c>
      <c r="AY879" s="245" t="s">
        <v>144</v>
      </c>
    </row>
    <row r="880" s="13" customFormat="1">
      <c r="A880" s="13"/>
      <c r="B880" s="235"/>
      <c r="C880" s="236"/>
      <c r="D880" s="227" t="s">
        <v>173</v>
      </c>
      <c r="E880" s="237" t="s">
        <v>19</v>
      </c>
      <c r="F880" s="238" t="s">
        <v>547</v>
      </c>
      <c r="G880" s="236"/>
      <c r="H880" s="239">
        <v>6.3040000000000003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173</v>
      </c>
      <c r="AU880" s="245" t="s">
        <v>85</v>
      </c>
      <c r="AV880" s="13" t="s">
        <v>85</v>
      </c>
      <c r="AW880" s="13" t="s">
        <v>37</v>
      </c>
      <c r="AX880" s="13" t="s">
        <v>75</v>
      </c>
      <c r="AY880" s="245" t="s">
        <v>144</v>
      </c>
    </row>
    <row r="881" s="13" customFormat="1">
      <c r="A881" s="13"/>
      <c r="B881" s="235"/>
      <c r="C881" s="236"/>
      <c r="D881" s="227" t="s">
        <v>173</v>
      </c>
      <c r="E881" s="237" t="s">
        <v>19</v>
      </c>
      <c r="F881" s="238" t="s">
        <v>548</v>
      </c>
      <c r="G881" s="236"/>
      <c r="H881" s="239">
        <v>2.9550000000000001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5" t="s">
        <v>173</v>
      </c>
      <c r="AU881" s="245" t="s">
        <v>85</v>
      </c>
      <c r="AV881" s="13" t="s">
        <v>85</v>
      </c>
      <c r="AW881" s="13" t="s">
        <v>37</v>
      </c>
      <c r="AX881" s="13" t="s">
        <v>75</v>
      </c>
      <c r="AY881" s="245" t="s">
        <v>144</v>
      </c>
    </row>
    <row r="882" s="16" customFormat="1">
      <c r="A882" s="16"/>
      <c r="B882" s="271"/>
      <c r="C882" s="272"/>
      <c r="D882" s="227" t="s">
        <v>173</v>
      </c>
      <c r="E882" s="273" t="s">
        <v>19</v>
      </c>
      <c r="F882" s="274" t="s">
        <v>492</v>
      </c>
      <c r="G882" s="272"/>
      <c r="H882" s="275">
        <v>47.276000000000003</v>
      </c>
      <c r="I882" s="276"/>
      <c r="J882" s="272"/>
      <c r="K882" s="272"/>
      <c r="L882" s="277"/>
      <c r="M882" s="278"/>
      <c r="N882" s="279"/>
      <c r="O882" s="279"/>
      <c r="P882" s="279"/>
      <c r="Q882" s="279"/>
      <c r="R882" s="279"/>
      <c r="S882" s="279"/>
      <c r="T882" s="280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T882" s="281" t="s">
        <v>173</v>
      </c>
      <c r="AU882" s="281" t="s">
        <v>85</v>
      </c>
      <c r="AV882" s="16" t="s">
        <v>166</v>
      </c>
      <c r="AW882" s="16" t="s">
        <v>37</v>
      </c>
      <c r="AX882" s="16" t="s">
        <v>75</v>
      </c>
      <c r="AY882" s="281" t="s">
        <v>144</v>
      </c>
    </row>
    <row r="883" s="14" customFormat="1">
      <c r="A883" s="14"/>
      <c r="B883" s="246"/>
      <c r="C883" s="247"/>
      <c r="D883" s="227" t="s">
        <v>173</v>
      </c>
      <c r="E883" s="248" t="s">
        <v>19</v>
      </c>
      <c r="F883" s="249" t="s">
        <v>175</v>
      </c>
      <c r="G883" s="247"/>
      <c r="H883" s="250">
        <v>225.16800000000006</v>
      </c>
      <c r="I883" s="251"/>
      <c r="J883" s="247"/>
      <c r="K883" s="247"/>
      <c r="L883" s="252"/>
      <c r="M883" s="253"/>
      <c r="N883" s="254"/>
      <c r="O883" s="254"/>
      <c r="P883" s="254"/>
      <c r="Q883" s="254"/>
      <c r="R883" s="254"/>
      <c r="S883" s="254"/>
      <c r="T883" s="25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6" t="s">
        <v>173</v>
      </c>
      <c r="AU883" s="256" t="s">
        <v>85</v>
      </c>
      <c r="AV883" s="14" t="s">
        <v>176</v>
      </c>
      <c r="AW883" s="14" t="s">
        <v>37</v>
      </c>
      <c r="AX883" s="14" t="s">
        <v>83</v>
      </c>
      <c r="AY883" s="256" t="s">
        <v>144</v>
      </c>
    </row>
    <row r="884" s="2" customFormat="1" ht="14.4" customHeight="1">
      <c r="A884" s="40"/>
      <c r="B884" s="41"/>
      <c r="C884" s="282" t="s">
        <v>1046</v>
      </c>
      <c r="D884" s="282" t="s">
        <v>630</v>
      </c>
      <c r="E884" s="283" t="s">
        <v>1047</v>
      </c>
      <c r="F884" s="284" t="s">
        <v>1048</v>
      </c>
      <c r="G884" s="285" t="s">
        <v>1011</v>
      </c>
      <c r="H884" s="286">
        <v>448.64699999999999</v>
      </c>
      <c r="I884" s="287"/>
      <c r="J884" s="288">
        <f>ROUND(I884*H884,2)</f>
        <v>0</v>
      </c>
      <c r="K884" s="284" t="s">
        <v>151</v>
      </c>
      <c r="L884" s="289"/>
      <c r="M884" s="290" t="s">
        <v>19</v>
      </c>
      <c r="N884" s="291" t="s">
        <v>46</v>
      </c>
      <c r="O884" s="86"/>
      <c r="P884" s="223">
        <f>O884*H884</f>
        <v>0</v>
      </c>
      <c r="Q884" s="223">
        <v>0.001</v>
      </c>
      <c r="R884" s="223">
        <f>Q884*H884</f>
        <v>0.44864700000000002</v>
      </c>
      <c r="S884" s="223">
        <v>0</v>
      </c>
      <c r="T884" s="224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25" t="s">
        <v>549</v>
      </c>
      <c r="AT884" s="225" t="s">
        <v>630</v>
      </c>
      <c r="AU884" s="225" t="s">
        <v>85</v>
      </c>
      <c r="AY884" s="19" t="s">
        <v>144</v>
      </c>
      <c r="BE884" s="226">
        <f>IF(N884="základní",J884,0)</f>
        <v>0</v>
      </c>
      <c r="BF884" s="226">
        <f>IF(N884="snížená",J884,0)</f>
        <v>0</v>
      </c>
      <c r="BG884" s="226">
        <f>IF(N884="zákl. přenesená",J884,0)</f>
        <v>0</v>
      </c>
      <c r="BH884" s="226">
        <f>IF(N884="sníž. přenesená",J884,0)</f>
        <v>0</v>
      </c>
      <c r="BI884" s="226">
        <f>IF(N884="nulová",J884,0)</f>
        <v>0</v>
      </c>
      <c r="BJ884" s="19" t="s">
        <v>83</v>
      </c>
      <c r="BK884" s="226">
        <f>ROUND(I884*H884,2)</f>
        <v>0</v>
      </c>
      <c r="BL884" s="19" t="s">
        <v>203</v>
      </c>
      <c r="BM884" s="225" t="s">
        <v>1049</v>
      </c>
    </row>
    <row r="885" s="2" customFormat="1">
      <c r="A885" s="40"/>
      <c r="B885" s="41"/>
      <c r="C885" s="42"/>
      <c r="D885" s="227" t="s">
        <v>154</v>
      </c>
      <c r="E885" s="42"/>
      <c r="F885" s="228" t="s">
        <v>1048</v>
      </c>
      <c r="G885" s="42"/>
      <c r="H885" s="42"/>
      <c r="I885" s="229"/>
      <c r="J885" s="42"/>
      <c r="K885" s="42"/>
      <c r="L885" s="46"/>
      <c r="M885" s="230"/>
      <c r="N885" s="231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154</v>
      </c>
      <c r="AU885" s="19" t="s">
        <v>85</v>
      </c>
    </row>
    <row r="886" s="2" customFormat="1">
      <c r="A886" s="40"/>
      <c r="B886" s="41"/>
      <c r="C886" s="42"/>
      <c r="D886" s="227" t="s">
        <v>162</v>
      </c>
      <c r="E886" s="42"/>
      <c r="F886" s="234" t="s">
        <v>1050</v>
      </c>
      <c r="G886" s="42"/>
      <c r="H886" s="42"/>
      <c r="I886" s="229"/>
      <c r="J886" s="42"/>
      <c r="K886" s="42"/>
      <c r="L886" s="46"/>
      <c r="M886" s="230"/>
      <c r="N886" s="231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162</v>
      </c>
      <c r="AU886" s="19" t="s">
        <v>85</v>
      </c>
    </row>
    <row r="887" s="13" customFormat="1">
      <c r="A887" s="13"/>
      <c r="B887" s="235"/>
      <c r="C887" s="236"/>
      <c r="D887" s="227" t="s">
        <v>173</v>
      </c>
      <c r="E887" s="236"/>
      <c r="F887" s="238" t="s">
        <v>1051</v>
      </c>
      <c r="G887" s="236"/>
      <c r="H887" s="239">
        <v>448.64699999999999</v>
      </c>
      <c r="I887" s="240"/>
      <c r="J887" s="236"/>
      <c r="K887" s="236"/>
      <c r="L887" s="241"/>
      <c r="M887" s="242"/>
      <c r="N887" s="243"/>
      <c r="O887" s="243"/>
      <c r="P887" s="243"/>
      <c r="Q887" s="243"/>
      <c r="R887" s="243"/>
      <c r="S887" s="243"/>
      <c r="T887" s="24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5" t="s">
        <v>173</v>
      </c>
      <c r="AU887" s="245" t="s">
        <v>85</v>
      </c>
      <c r="AV887" s="13" t="s">
        <v>85</v>
      </c>
      <c r="AW887" s="13" t="s">
        <v>4</v>
      </c>
      <c r="AX887" s="13" t="s">
        <v>83</v>
      </c>
      <c r="AY887" s="245" t="s">
        <v>144</v>
      </c>
    </row>
    <row r="888" s="2" customFormat="1" ht="14.4" customHeight="1">
      <c r="A888" s="40"/>
      <c r="B888" s="41"/>
      <c r="C888" s="214" t="s">
        <v>1052</v>
      </c>
      <c r="D888" s="214" t="s">
        <v>147</v>
      </c>
      <c r="E888" s="215" t="s">
        <v>1053</v>
      </c>
      <c r="F888" s="216" t="s">
        <v>1054</v>
      </c>
      <c r="G888" s="217" t="s">
        <v>435</v>
      </c>
      <c r="H888" s="218">
        <v>601.33799999999997</v>
      </c>
      <c r="I888" s="219"/>
      <c r="J888" s="220">
        <f>ROUND(I888*H888,2)</f>
        <v>0</v>
      </c>
      <c r="K888" s="216" t="s">
        <v>151</v>
      </c>
      <c r="L888" s="46"/>
      <c r="M888" s="221" t="s">
        <v>19</v>
      </c>
      <c r="N888" s="222" t="s">
        <v>46</v>
      </c>
      <c r="O888" s="86"/>
      <c r="P888" s="223">
        <f>O888*H888</f>
        <v>0</v>
      </c>
      <c r="Q888" s="223">
        <v>0</v>
      </c>
      <c r="R888" s="223">
        <f>Q888*H888</f>
        <v>0</v>
      </c>
      <c r="S888" s="223">
        <v>0</v>
      </c>
      <c r="T888" s="224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25" t="s">
        <v>203</v>
      </c>
      <c r="AT888" s="225" t="s">
        <v>147</v>
      </c>
      <c r="AU888" s="225" t="s">
        <v>85</v>
      </c>
      <c r="AY888" s="19" t="s">
        <v>144</v>
      </c>
      <c r="BE888" s="226">
        <f>IF(N888="základní",J888,0)</f>
        <v>0</v>
      </c>
      <c r="BF888" s="226">
        <f>IF(N888="snížená",J888,0)</f>
        <v>0</v>
      </c>
      <c r="BG888" s="226">
        <f>IF(N888="zákl. přenesená",J888,0)</f>
        <v>0</v>
      </c>
      <c r="BH888" s="226">
        <f>IF(N888="sníž. přenesená",J888,0)</f>
        <v>0</v>
      </c>
      <c r="BI888" s="226">
        <f>IF(N888="nulová",J888,0)</f>
        <v>0</v>
      </c>
      <c r="BJ888" s="19" t="s">
        <v>83</v>
      </c>
      <c r="BK888" s="226">
        <f>ROUND(I888*H888,2)</f>
        <v>0</v>
      </c>
      <c r="BL888" s="19" t="s">
        <v>203</v>
      </c>
      <c r="BM888" s="225" t="s">
        <v>1055</v>
      </c>
    </row>
    <row r="889" s="2" customFormat="1">
      <c r="A889" s="40"/>
      <c r="B889" s="41"/>
      <c r="C889" s="42"/>
      <c r="D889" s="227" t="s">
        <v>154</v>
      </c>
      <c r="E889" s="42"/>
      <c r="F889" s="228" t="s">
        <v>1056</v>
      </c>
      <c r="G889" s="42"/>
      <c r="H889" s="42"/>
      <c r="I889" s="229"/>
      <c r="J889" s="42"/>
      <c r="K889" s="42"/>
      <c r="L889" s="46"/>
      <c r="M889" s="230"/>
      <c r="N889" s="231"/>
      <c r="O889" s="86"/>
      <c r="P889" s="86"/>
      <c r="Q889" s="86"/>
      <c r="R889" s="86"/>
      <c r="S889" s="86"/>
      <c r="T889" s="87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T889" s="19" t="s">
        <v>154</v>
      </c>
      <c r="AU889" s="19" t="s">
        <v>85</v>
      </c>
    </row>
    <row r="890" s="2" customFormat="1">
      <c r="A890" s="40"/>
      <c r="B890" s="41"/>
      <c r="C890" s="42"/>
      <c r="D890" s="232" t="s">
        <v>155</v>
      </c>
      <c r="E890" s="42"/>
      <c r="F890" s="233" t="s">
        <v>1057</v>
      </c>
      <c r="G890" s="42"/>
      <c r="H890" s="42"/>
      <c r="I890" s="229"/>
      <c r="J890" s="42"/>
      <c r="K890" s="42"/>
      <c r="L890" s="46"/>
      <c r="M890" s="230"/>
      <c r="N890" s="231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155</v>
      </c>
      <c r="AU890" s="19" t="s">
        <v>85</v>
      </c>
    </row>
    <row r="891" s="12" customFormat="1" ht="22.8" customHeight="1">
      <c r="A891" s="12"/>
      <c r="B891" s="198"/>
      <c r="C891" s="199"/>
      <c r="D891" s="200" t="s">
        <v>74</v>
      </c>
      <c r="E891" s="212" t="s">
        <v>1058</v>
      </c>
      <c r="F891" s="212" t="s">
        <v>1059</v>
      </c>
      <c r="G891" s="199"/>
      <c r="H891" s="199"/>
      <c r="I891" s="202"/>
      <c r="J891" s="213">
        <f>BK891</f>
        <v>0</v>
      </c>
      <c r="K891" s="199"/>
      <c r="L891" s="204"/>
      <c r="M891" s="205"/>
      <c r="N891" s="206"/>
      <c r="O891" s="206"/>
      <c r="P891" s="207">
        <f>SUM(P892:P920)</f>
        <v>0</v>
      </c>
      <c r="Q891" s="206"/>
      <c r="R891" s="207">
        <f>SUM(R892:R920)</f>
        <v>0.019236000000000003</v>
      </c>
      <c r="S891" s="206"/>
      <c r="T891" s="208">
        <f>SUM(T892:T920)</f>
        <v>0.34533999999999998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209" t="s">
        <v>85</v>
      </c>
      <c r="AT891" s="210" t="s">
        <v>74</v>
      </c>
      <c r="AU891" s="210" t="s">
        <v>83</v>
      </c>
      <c r="AY891" s="209" t="s">
        <v>144</v>
      </c>
      <c r="BK891" s="211">
        <f>SUM(BK892:BK920)</f>
        <v>0</v>
      </c>
    </row>
    <row r="892" s="2" customFormat="1" ht="14.4" customHeight="1">
      <c r="A892" s="40"/>
      <c r="B892" s="41"/>
      <c r="C892" s="214" t="s">
        <v>1060</v>
      </c>
      <c r="D892" s="214" t="s">
        <v>147</v>
      </c>
      <c r="E892" s="215" t="s">
        <v>1061</v>
      </c>
      <c r="F892" s="216" t="s">
        <v>1062</v>
      </c>
      <c r="G892" s="217" t="s">
        <v>328</v>
      </c>
      <c r="H892" s="218">
        <v>34</v>
      </c>
      <c r="I892" s="219"/>
      <c r="J892" s="220">
        <f>ROUND(I892*H892,2)</f>
        <v>0</v>
      </c>
      <c r="K892" s="216" t="s">
        <v>151</v>
      </c>
      <c r="L892" s="46"/>
      <c r="M892" s="221" t="s">
        <v>19</v>
      </c>
      <c r="N892" s="222" t="s">
        <v>46</v>
      </c>
      <c r="O892" s="86"/>
      <c r="P892" s="223">
        <f>O892*H892</f>
        <v>0</v>
      </c>
      <c r="Q892" s="223">
        <v>0</v>
      </c>
      <c r="R892" s="223">
        <f>Q892*H892</f>
        <v>0</v>
      </c>
      <c r="S892" s="223">
        <v>0.0085900000000000004</v>
      </c>
      <c r="T892" s="224">
        <f>S892*H892</f>
        <v>0.29205999999999999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5" t="s">
        <v>203</v>
      </c>
      <c r="AT892" s="225" t="s">
        <v>147</v>
      </c>
      <c r="AU892" s="225" t="s">
        <v>85</v>
      </c>
      <c r="AY892" s="19" t="s">
        <v>144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9" t="s">
        <v>83</v>
      </c>
      <c r="BK892" s="226">
        <f>ROUND(I892*H892,2)</f>
        <v>0</v>
      </c>
      <c r="BL892" s="19" t="s">
        <v>203</v>
      </c>
      <c r="BM892" s="225" t="s">
        <v>1063</v>
      </c>
    </row>
    <row r="893" s="2" customFormat="1">
      <c r="A893" s="40"/>
      <c r="B893" s="41"/>
      <c r="C893" s="42"/>
      <c r="D893" s="227" t="s">
        <v>154</v>
      </c>
      <c r="E893" s="42"/>
      <c r="F893" s="228" t="s">
        <v>1064</v>
      </c>
      <c r="G893" s="42"/>
      <c r="H893" s="42"/>
      <c r="I893" s="229"/>
      <c r="J893" s="42"/>
      <c r="K893" s="42"/>
      <c r="L893" s="46"/>
      <c r="M893" s="230"/>
      <c r="N893" s="231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154</v>
      </c>
      <c r="AU893" s="19" t="s">
        <v>85</v>
      </c>
    </row>
    <row r="894" s="2" customFormat="1">
      <c r="A894" s="40"/>
      <c r="B894" s="41"/>
      <c r="C894" s="42"/>
      <c r="D894" s="232" t="s">
        <v>155</v>
      </c>
      <c r="E894" s="42"/>
      <c r="F894" s="233" t="s">
        <v>1065</v>
      </c>
      <c r="G894" s="42"/>
      <c r="H894" s="42"/>
      <c r="I894" s="229"/>
      <c r="J894" s="42"/>
      <c r="K894" s="42"/>
      <c r="L894" s="46"/>
      <c r="M894" s="230"/>
      <c r="N894" s="231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155</v>
      </c>
      <c r="AU894" s="19" t="s">
        <v>85</v>
      </c>
    </row>
    <row r="895" s="13" customFormat="1">
      <c r="A895" s="13"/>
      <c r="B895" s="235"/>
      <c r="C895" s="236"/>
      <c r="D895" s="227" t="s">
        <v>173</v>
      </c>
      <c r="E895" s="237" t="s">
        <v>19</v>
      </c>
      <c r="F895" s="238" t="s">
        <v>1066</v>
      </c>
      <c r="G895" s="236"/>
      <c r="H895" s="239">
        <v>34</v>
      </c>
      <c r="I895" s="240"/>
      <c r="J895" s="236"/>
      <c r="K895" s="236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173</v>
      </c>
      <c r="AU895" s="245" t="s">
        <v>85</v>
      </c>
      <c r="AV895" s="13" t="s">
        <v>85</v>
      </c>
      <c r="AW895" s="13" t="s">
        <v>37</v>
      </c>
      <c r="AX895" s="13" t="s">
        <v>83</v>
      </c>
      <c r="AY895" s="245" t="s">
        <v>144</v>
      </c>
    </row>
    <row r="896" s="2" customFormat="1" ht="14.4" customHeight="1">
      <c r="A896" s="40"/>
      <c r="B896" s="41"/>
      <c r="C896" s="214" t="s">
        <v>1067</v>
      </c>
      <c r="D896" s="214" t="s">
        <v>147</v>
      </c>
      <c r="E896" s="215" t="s">
        <v>1068</v>
      </c>
      <c r="F896" s="216" t="s">
        <v>1069</v>
      </c>
      <c r="G896" s="217" t="s">
        <v>328</v>
      </c>
      <c r="H896" s="218">
        <v>6</v>
      </c>
      <c r="I896" s="219"/>
      <c r="J896" s="220">
        <f>ROUND(I896*H896,2)</f>
        <v>0</v>
      </c>
      <c r="K896" s="216" t="s">
        <v>151</v>
      </c>
      <c r="L896" s="46"/>
      <c r="M896" s="221" t="s">
        <v>19</v>
      </c>
      <c r="N896" s="222" t="s">
        <v>46</v>
      </c>
      <c r="O896" s="86"/>
      <c r="P896" s="223">
        <f>O896*H896</f>
        <v>0</v>
      </c>
      <c r="Q896" s="223">
        <v>0</v>
      </c>
      <c r="R896" s="223">
        <f>Q896*H896</f>
        <v>0</v>
      </c>
      <c r="S896" s="223">
        <v>0.0088800000000000007</v>
      </c>
      <c r="T896" s="224">
        <f>S896*H896</f>
        <v>0.053280000000000008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5" t="s">
        <v>203</v>
      </c>
      <c r="AT896" s="225" t="s">
        <v>147</v>
      </c>
      <c r="AU896" s="225" t="s">
        <v>85</v>
      </c>
      <c r="AY896" s="19" t="s">
        <v>144</v>
      </c>
      <c r="BE896" s="226">
        <f>IF(N896="základní",J896,0)</f>
        <v>0</v>
      </c>
      <c r="BF896" s="226">
        <f>IF(N896="snížená",J896,0)</f>
        <v>0</v>
      </c>
      <c r="BG896" s="226">
        <f>IF(N896="zákl. přenesená",J896,0)</f>
        <v>0</v>
      </c>
      <c r="BH896" s="226">
        <f>IF(N896="sníž. přenesená",J896,0)</f>
        <v>0</v>
      </c>
      <c r="BI896" s="226">
        <f>IF(N896="nulová",J896,0)</f>
        <v>0</v>
      </c>
      <c r="BJ896" s="19" t="s">
        <v>83</v>
      </c>
      <c r="BK896" s="226">
        <f>ROUND(I896*H896,2)</f>
        <v>0</v>
      </c>
      <c r="BL896" s="19" t="s">
        <v>203</v>
      </c>
      <c r="BM896" s="225" t="s">
        <v>1070</v>
      </c>
    </row>
    <row r="897" s="2" customFormat="1">
      <c r="A897" s="40"/>
      <c r="B897" s="41"/>
      <c r="C897" s="42"/>
      <c r="D897" s="227" t="s">
        <v>154</v>
      </c>
      <c r="E897" s="42"/>
      <c r="F897" s="228" t="s">
        <v>1071</v>
      </c>
      <c r="G897" s="42"/>
      <c r="H897" s="42"/>
      <c r="I897" s="229"/>
      <c r="J897" s="42"/>
      <c r="K897" s="42"/>
      <c r="L897" s="46"/>
      <c r="M897" s="230"/>
      <c r="N897" s="231"/>
      <c r="O897" s="86"/>
      <c r="P897" s="86"/>
      <c r="Q897" s="86"/>
      <c r="R897" s="86"/>
      <c r="S897" s="86"/>
      <c r="T897" s="87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T897" s="19" t="s">
        <v>154</v>
      </c>
      <c r="AU897" s="19" t="s">
        <v>85</v>
      </c>
    </row>
    <row r="898" s="2" customFormat="1">
      <c r="A898" s="40"/>
      <c r="B898" s="41"/>
      <c r="C898" s="42"/>
      <c r="D898" s="232" t="s">
        <v>155</v>
      </c>
      <c r="E898" s="42"/>
      <c r="F898" s="233" t="s">
        <v>1072</v>
      </c>
      <c r="G898" s="42"/>
      <c r="H898" s="42"/>
      <c r="I898" s="229"/>
      <c r="J898" s="42"/>
      <c r="K898" s="42"/>
      <c r="L898" s="46"/>
      <c r="M898" s="230"/>
      <c r="N898" s="231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155</v>
      </c>
      <c r="AU898" s="19" t="s">
        <v>85</v>
      </c>
    </row>
    <row r="899" s="13" customFormat="1">
      <c r="A899" s="13"/>
      <c r="B899" s="235"/>
      <c r="C899" s="236"/>
      <c r="D899" s="227" t="s">
        <v>173</v>
      </c>
      <c r="E899" s="237" t="s">
        <v>19</v>
      </c>
      <c r="F899" s="238" t="s">
        <v>1073</v>
      </c>
      <c r="G899" s="236"/>
      <c r="H899" s="239">
        <v>6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5" t="s">
        <v>173</v>
      </c>
      <c r="AU899" s="245" t="s">
        <v>85</v>
      </c>
      <c r="AV899" s="13" t="s">
        <v>85</v>
      </c>
      <c r="AW899" s="13" t="s">
        <v>37</v>
      </c>
      <c r="AX899" s="13" t="s">
        <v>75</v>
      </c>
      <c r="AY899" s="245" t="s">
        <v>144</v>
      </c>
    </row>
    <row r="900" s="14" customFormat="1">
      <c r="A900" s="14"/>
      <c r="B900" s="246"/>
      <c r="C900" s="247"/>
      <c r="D900" s="227" t="s">
        <v>173</v>
      </c>
      <c r="E900" s="248" t="s">
        <v>19</v>
      </c>
      <c r="F900" s="249" t="s">
        <v>175</v>
      </c>
      <c r="G900" s="247"/>
      <c r="H900" s="250">
        <v>6</v>
      </c>
      <c r="I900" s="251"/>
      <c r="J900" s="247"/>
      <c r="K900" s="247"/>
      <c r="L900" s="252"/>
      <c r="M900" s="253"/>
      <c r="N900" s="254"/>
      <c r="O900" s="254"/>
      <c r="P900" s="254"/>
      <c r="Q900" s="254"/>
      <c r="R900" s="254"/>
      <c r="S900" s="254"/>
      <c r="T900" s="255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56" t="s">
        <v>173</v>
      </c>
      <c r="AU900" s="256" t="s">
        <v>85</v>
      </c>
      <c r="AV900" s="14" t="s">
        <v>176</v>
      </c>
      <c r="AW900" s="14" t="s">
        <v>37</v>
      </c>
      <c r="AX900" s="14" t="s">
        <v>83</v>
      </c>
      <c r="AY900" s="256" t="s">
        <v>144</v>
      </c>
    </row>
    <row r="901" s="2" customFormat="1" ht="19.8" customHeight="1">
      <c r="A901" s="40"/>
      <c r="B901" s="41"/>
      <c r="C901" s="214" t="s">
        <v>1074</v>
      </c>
      <c r="D901" s="214" t="s">
        <v>147</v>
      </c>
      <c r="E901" s="215" t="s">
        <v>1075</v>
      </c>
      <c r="F901" s="216" t="s">
        <v>1076</v>
      </c>
      <c r="G901" s="217" t="s">
        <v>328</v>
      </c>
      <c r="H901" s="218">
        <v>34</v>
      </c>
      <c r="I901" s="219"/>
      <c r="J901" s="220">
        <f>ROUND(I901*H901,2)</f>
        <v>0</v>
      </c>
      <c r="K901" s="216" t="s">
        <v>151</v>
      </c>
      <c r="L901" s="46"/>
      <c r="M901" s="221" t="s">
        <v>19</v>
      </c>
      <c r="N901" s="222" t="s">
        <v>46</v>
      </c>
      <c r="O901" s="86"/>
      <c r="P901" s="223">
        <f>O901*H901</f>
        <v>0</v>
      </c>
      <c r="Q901" s="223">
        <v>0</v>
      </c>
      <c r="R901" s="223">
        <f>Q901*H901</f>
        <v>0</v>
      </c>
      <c r="S901" s="223">
        <v>0</v>
      </c>
      <c r="T901" s="224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5" t="s">
        <v>203</v>
      </c>
      <c r="AT901" s="225" t="s">
        <v>147</v>
      </c>
      <c r="AU901" s="225" t="s">
        <v>85</v>
      </c>
      <c r="AY901" s="19" t="s">
        <v>144</v>
      </c>
      <c r="BE901" s="226">
        <f>IF(N901="základní",J901,0)</f>
        <v>0</v>
      </c>
      <c r="BF901" s="226">
        <f>IF(N901="snížená",J901,0)</f>
        <v>0</v>
      </c>
      <c r="BG901" s="226">
        <f>IF(N901="zákl. přenesená",J901,0)</f>
        <v>0</v>
      </c>
      <c r="BH901" s="226">
        <f>IF(N901="sníž. přenesená",J901,0)</f>
        <v>0</v>
      </c>
      <c r="BI901" s="226">
        <f>IF(N901="nulová",J901,0)</f>
        <v>0</v>
      </c>
      <c r="BJ901" s="19" t="s">
        <v>83</v>
      </c>
      <c r="BK901" s="226">
        <f>ROUND(I901*H901,2)</f>
        <v>0</v>
      </c>
      <c r="BL901" s="19" t="s">
        <v>203</v>
      </c>
      <c r="BM901" s="225" t="s">
        <v>1077</v>
      </c>
    </row>
    <row r="902" s="2" customFormat="1">
      <c r="A902" s="40"/>
      <c r="B902" s="41"/>
      <c r="C902" s="42"/>
      <c r="D902" s="227" t="s">
        <v>154</v>
      </c>
      <c r="E902" s="42"/>
      <c r="F902" s="228" t="s">
        <v>1078</v>
      </c>
      <c r="G902" s="42"/>
      <c r="H902" s="42"/>
      <c r="I902" s="229"/>
      <c r="J902" s="42"/>
      <c r="K902" s="42"/>
      <c r="L902" s="46"/>
      <c r="M902" s="230"/>
      <c r="N902" s="231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154</v>
      </c>
      <c r="AU902" s="19" t="s">
        <v>85</v>
      </c>
    </row>
    <row r="903" s="2" customFormat="1">
      <c r="A903" s="40"/>
      <c r="B903" s="41"/>
      <c r="C903" s="42"/>
      <c r="D903" s="232" t="s">
        <v>155</v>
      </c>
      <c r="E903" s="42"/>
      <c r="F903" s="233" t="s">
        <v>1079</v>
      </c>
      <c r="G903" s="42"/>
      <c r="H903" s="42"/>
      <c r="I903" s="229"/>
      <c r="J903" s="42"/>
      <c r="K903" s="42"/>
      <c r="L903" s="46"/>
      <c r="M903" s="230"/>
      <c r="N903" s="231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155</v>
      </c>
      <c r="AU903" s="19" t="s">
        <v>85</v>
      </c>
    </row>
    <row r="904" s="2" customFormat="1">
      <c r="A904" s="40"/>
      <c r="B904" s="41"/>
      <c r="C904" s="42"/>
      <c r="D904" s="227" t="s">
        <v>162</v>
      </c>
      <c r="E904" s="42"/>
      <c r="F904" s="234" t="s">
        <v>1080</v>
      </c>
      <c r="G904" s="42"/>
      <c r="H904" s="42"/>
      <c r="I904" s="229"/>
      <c r="J904" s="42"/>
      <c r="K904" s="42"/>
      <c r="L904" s="46"/>
      <c r="M904" s="230"/>
      <c r="N904" s="231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162</v>
      </c>
      <c r="AU904" s="19" t="s">
        <v>85</v>
      </c>
    </row>
    <row r="905" s="13" customFormat="1">
      <c r="A905" s="13"/>
      <c r="B905" s="235"/>
      <c r="C905" s="236"/>
      <c r="D905" s="227" t="s">
        <v>173</v>
      </c>
      <c r="E905" s="237" t="s">
        <v>19</v>
      </c>
      <c r="F905" s="238" t="s">
        <v>1066</v>
      </c>
      <c r="G905" s="236"/>
      <c r="H905" s="239">
        <v>34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45" t="s">
        <v>173</v>
      </c>
      <c r="AU905" s="245" t="s">
        <v>85</v>
      </c>
      <c r="AV905" s="13" t="s">
        <v>85</v>
      </c>
      <c r="AW905" s="13" t="s">
        <v>37</v>
      </c>
      <c r="AX905" s="13" t="s">
        <v>75</v>
      </c>
      <c r="AY905" s="245" t="s">
        <v>144</v>
      </c>
    </row>
    <row r="906" s="14" customFormat="1">
      <c r="A906" s="14"/>
      <c r="B906" s="246"/>
      <c r="C906" s="247"/>
      <c r="D906" s="227" t="s">
        <v>173</v>
      </c>
      <c r="E906" s="248" t="s">
        <v>19</v>
      </c>
      <c r="F906" s="249" t="s">
        <v>175</v>
      </c>
      <c r="G906" s="247"/>
      <c r="H906" s="250">
        <v>34</v>
      </c>
      <c r="I906" s="251"/>
      <c r="J906" s="247"/>
      <c r="K906" s="247"/>
      <c r="L906" s="252"/>
      <c r="M906" s="253"/>
      <c r="N906" s="254"/>
      <c r="O906" s="254"/>
      <c r="P906" s="254"/>
      <c r="Q906" s="254"/>
      <c r="R906" s="254"/>
      <c r="S906" s="254"/>
      <c r="T906" s="25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6" t="s">
        <v>173</v>
      </c>
      <c r="AU906" s="256" t="s">
        <v>85</v>
      </c>
      <c r="AV906" s="14" t="s">
        <v>176</v>
      </c>
      <c r="AW906" s="14" t="s">
        <v>37</v>
      </c>
      <c r="AX906" s="14" t="s">
        <v>83</v>
      </c>
      <c r="AY906" s="256" t="s">
        <v>144</v>
      </c>
    </row>
    <row r="907" s="2" customFormat="1" ht="14.4" customHeight="1">
      <c r="A907" s="40"/>
      <c r="B907" s="41"/>
      <c r="C907" s="282" t="s">
        <v>1081</v>
      </c>
      <c r="D907" s="282" t="s">
        <v>630</v>
      </c>
      <c r="E907" s="283" t="s">
        <v>1082</v>
      </c>
      <c r="F907" s="284" t="s">
        <v>1083</v>
      </c>
      <c r="G907" s="285" t="s">
        <v>328</v>
      </c>
      <c r="H907" s="286">
        <v>34.68</v>
      </c>
      <c r="I907" s="287"/>
      <c r="J907" s="288">
        <f>ROUND(I907*H907,2)</f>
        <v>0</v>
      </c>
      <c r="K907" s="284" t="s">
        <v>151</v>
      </c>
      <c r="L907" s="289"/>
      <c r="M907" s="290" t="s">
        <v>19</v>
      </c>
      <c r="N907" s="291" t="s">
        <v>46</v>
      </c>
      <c r="O907" s="86"/>
      <c r="P907" s="223">
        <f>O907*H907</f>
        <v>0</v>
      </c>
      <c r="Q907" s="223">
        <v>0.00046999999999999999</v>
      </c>
      <c r="R907" s="223">
        <f>Q907*H907</f>
        <v>0.016299600000000001</v>
      </c>
      <c r="S907" s="223">
        <v>0</v>
      </c>
      <c r="T907" s="224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5" t="s">
        <v>549</v>
      </c>
      <c r="AT907" s="225" t="s">
        <v>630</v>
      </c>
      <c r="AU907" s="225" t="s">
        <v>85</v>
      </c>
      <c r="AY907" s="19" t="s">
        <v>144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9" t="s">
        <v>83</v>
      </c>
      <c r="BK907" s="226">
        <f>ROUND(I907*H907,2)</f>
        <v>0</v>
      </c>
      <c r="BL907" s="19" t="s">
        <v>203</v>
      </c>
      <c r="BM907" s="225" t="s">
        <v>1084</v>
      </c>
    </row>
    <row r="908" s="2" customFormat="1">
      <c r="A908" s="40"/>
      <c r="B908" s="41"/>
      <c r="C908" s="42"/>
      <c r="D908" s="227" t="s">
        <v>154</v>
      </c>
      <c r="E908" s="42"/>
      <c r="F908" s="228" t="s">
        <v>1083</v>
      </c>
      <c r="G908" s="42"/>
      <c r="H908" s="42"/>
      <c r="I908" s="229"/>
      <c r="J908" s="42"/>
      <c r="K908" s="42"/>
      <c r="L908" s="46"/>
      <c r="M908" s="230"/>
      <c r="N908" s="231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154</v>
      </c>
      <c r="AU908" s="19" t="s">
        <v>85</v>
      </c>
    </row>
    <row r="909" s="13" customFormat="1">
      <c r="A909" s="13"/>
      <c r="B909" s="235"/>
      <c r="C909" s="236"/>
      <c r="D909" s="227" t="s">
        <v>173</v>
      </c>
      <c r="E909" s="236"/>
      <c r="F909" s="238" t="s">
        <v>1085</v>
      </c>
      <c r="G909" s="236"/>
      <c r="H909" s="239">
        <v>34.68</v>
      </c>
      <c r="I909" s="240"/>
      <c r="J909" s="236"/>
      <c r="K909" s="236"/>
      <c r="L909" s="241"/>
      <c r="M909" s="242"/>
      <c r="N909" s="243"/>
      <c r="O909" s="243"/>
      <c r="P909" s="243"/>
      <c r="Q909" s="243"/>
      <c r="R909" s="243"/>
      <c r="S909" s="243"/>
      <c r="T909" s="24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5" t="s">
        <v>173</v>
      </c>
      <c r="AU909" s="245" t="s">
        <v>85</v>
      </c>
      <c r="AV909" s="13" t="s">
        <v>85</v>
      </c>
      <c r="AW909" s="13" t="s">
        <v>4</v>
      </c>
      <c r="AX909" s="13" t="s">
        <v>83</v>
      </c>
      <c r="AY909" s="245" t="s">
        <v>144</v>
      </c>
    </row>
    <row r="910" s="2" customFormat="1" ht="19.8" customHeight="1">
      <c r="A910" s="40"/>
      <c r="B910" s="41"/>
      <c r="C910" s="214" t="s">
        <v>1086</v>
      </c>
      <c r="D910" s="214" t="s">
        <v>147</v>
      </c>
      <c r="E910" s="215" t="s">
        <v>1087</v>
      </c>
      <c r="F910" s="216" t="s">
        <v>1088</v>
      </c>
      <c r="G910" s="217" t="s">
        <v>328</v>
      </c>
      <c r="H910" s="218">
        <v>6</v>
      </c>
      <c r="I910" s="219"/>
      <c r="J910" s="220">
        <f>ROUND(I910*H910,2)</f>
        <v>0</v>
      </c>
      <c r="K910" s="216" t="s">
        <v>151</v>
      </c>
      <c r="L910" s="46"/>
      <c r="M910" s="221" t="s">
        <v>19</v>
      </c>
      <c r="N910" s="222" t="s">
        <v>46</v>
      </c>
      <c r="O910" s="86"/>
      <c r="P910" s="223">
        <f>O910*H910</f>
        <v>0</v>
      </c>
      <c r="Q910" s="223">
        <v>1.0000000000000001E-05</v>
      </c>
      <c r="R910" s="223">
        <f>Q910*H910</f>
        <v>6.0000000000000008E-05</v>
      </c>
      <c r="S910" s="223">
        <v>0</v>
      </c>
      <c r="T910" s="224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5" t="s">
        <v>203</v>
      </c>
      <c r="AT910" s="225" t="s">
        <v>147</v>
      </c>
      <c r="AU910" s="225" t="s">
        <v>85</v>
      </c>
      <c r="AY910" s="19" t="s">
        <v>144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9" t="s">
        <v>83</v>
      </c>
      <c r="BK910" s="226">
        <f>ROUND(I910*H910,2)</f>
        <v>0</v>
      </c>
      <c r="BL910" s="19" t="s">
        <v>203</v>
      </c>
      <c r="BM910" s="225" t="s">
        <v>1089</v>
      </c>
    </row>
    <row r="911" s="2" customFormat="1">
      <c r="A911" s="40"/>
      <c r="B911" s="41"/>
      <c r="C911" s="42"/>
      <c r="D911" s="227" t="s">
        <v>154</v>
      </c>
      <c r="E911" s="42"/>
      <c r="F911" s="228" t="s">
        <v>1090</v>
      </c>
      <c r="G911" s="42"/>
      <c r="H911" s="42"/>
      <c r="I911" s="229"/>
      <c r="J911" s="42"/>
      <c r="K911" s="42"/>
      <c r="L911" s="46"/>
      <c r="M911" s="230"/>
      <c r="N911" s="231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154</v>
      </c>
      <c r="AU911" s="19" t="s">
        <v>85</v>
      </c>
    </row>
    <row r="912" s="2" customFormat="1">
      <c r="A912" s="40"/>
      <c r="B912" s="41"/>
      <c r="C912" s="42"/>
      <c r="D912" s="232" t="s">
        <v>155</v>
      </c>
      <c r="E912" s="42"/>
      <c r="F912" s="233" t="s">
        <v>1091</v>
      </c>
      <c r="G912" s="42"/>
      <c r="H912" s="42"/>
      <c r="I912" s="229"/>
      <c r="J912" s="42"/>
      <c r="K912" s="42"/>
      <c r="L912" s="46"/>
      <c r="M912" s="230"/>
      <c r="N912" s="231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155</v>
      </c>
      <c r="AU912" s="19" t="s">
        <v>85</v>
      </c>
    </row>
    <row r="913" s="2" customFormat="1">
      <c r="A913" s="40"/>
      <c r="B913" s="41"/>
      <c r="C913" s="42"/>
      <c r="D913" s="227" t="s">
        <v>162</v>
      </c>
      <c r="E913" s="42"/>
      <c r="F913" s="234" t="s">
        <v>1092</v>
      </c>
      <c r="G913" s="42"/>
      <c r="H913" s="42"/>
      <c r="I913" s="229"/>
      <c r="J913" s="42"/>
      <c r="K913" s="42"/>
      <c r="L913" s="46"/>
      <c r="M913" s="230"/>
      <c r="N913" s="231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162</v>
      </c>
      <c r="AU913" s="19" t="s">
        <v>85</v>
      </c>
    </row>
    <row r="914" s="13" customFormat="1">
      <c r="A914" s="13"/>
      <c r="B914" s="235"/>
      <c r="C914" s="236"/>
      <c r="D914" s="227" t="s">
        <v>173</v>
      </c>
      <c r="E914" s="237" t="s">
        <v>19</v>
      </c>
      <c r="F914" s="238" t="s">
        <v>198</v>
      </c>
      <c r="G914" s="236"/>
      <c r="H914" s="239">
        <v>6</v>
      </c>
      <c r="I914" s="240"/>
      <c r="J914" s="236"/>
      <c r="K914" s="236"/>
      <c r="L914" s="241"/>
      <c r="M914" s="242"/>
      <c r="N914" s="243"/>
      <c r="O914" s="243"/>
      <c r="P914" s="243"/>
      <c r="Q914" s="243"/>
      <c r="R914" s="243"/>
      <c r="S914" s="243"/>
      <c r="T914" s="24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5" t="s">
        <v>173</v>
      </c>
      <c r="AU914" s="245" t="s">
        <v>85</v>
      </c>
      <c r="AV914" s="13" t="s">
        <v>85</v>
      </c>
      <c r="AW914" s="13" t="s">
        <v>37</v>
      </c>
      <c r="AX914" s="13" t="s">
        <v>83</v>
      </c>
      <c r="AY914" s="245" t="s">
        <v>144</v>
      </c>
    </row>
    <row r="915" s="2" customFormat="1" ht="14.4" customHeight="1">
      <c r="A915" s="40"/>
      <c r="B915" s="41"/>
      <c r="C915" s="282" t="s">
        <v>1093</v>
      </c>
      <c r="D915" s="282" t="s">
        <v>630</v>
      </c>
      <c r="E915" s="283" t="s">
        <v>1082</v>
      </c>
      <c r="F915" s="284" t="s">
        <v>1083</v>
      </c>
      <c r="G915" s="285" t="s">
        <v>328</v>
      </c>
      <c r="H915" s="286">
        <v>6.1200000000000001</v>
      </c>
      <c r="I915" s="287"/>
      <c r="J915" s="288">
        <f>ROUND(I915*H915,2)</f>
        <v>0</v>
      </c>
      <c r="K915" s="284" t="s">
        <v>151</v>
      </c>
      <c r="L915" s="289"/>
      <c r="M915" s="290" t="s">
        <v>19</v>
      </c>
      <c r="N915" s="291" t="s">
        <v>46</v>
      </c>
      <c r="O915" s="86"/>
      <c r="P915" s="223">
        <f>O915*H915</f>
        <v>0</v>
      </c>
      <c r="Q915" s="223">
        <v>0.00046999999999999999</v>
      </c>
      <c r="R915" s="223">
        <f>Q915*H915</f>
        <v>0.0028763999999999999</v>
      </c>
      <c r="S915" s="223">
        <v>0</v>
      </c>
      <c r="T915" s="224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25" t="s">
        <v>549</v>
      </c>
      <c r="AT915" s="225" t="s">
        <v>630</v>
      </c>
      <c r="AU915" s="225" t="s">
        <v>85</v>
      </c>
      <c r="AY915" s="19" t="s">
        <v>144</v>
      </c>
      <c r="BE915" s="226">
        <f>IF(N915="základní",J915,0)</f>
        <v>0</v>
      </c>
      <c r="BF915" s="226">
        <f>IF(N915="snížená",J915,0)</f>
        <v>0</v>
      </c>
      <c r="BG915" s="226">
        <f>IF(N915="zákl. přenesená",J915,0)</f>
        <v>0</v>
      </c>
      <c r="BH915" s="226">
        <f>IF(N915="sníž. přenesená",J915,0)</f>
        <v>0</v>
      </c>
      <c r="BI915" s="226">
        <f>IF(N915="nulová",J915,0)</f>
        <v>0</v>
      </c>
      <c r="BJ915" s="19" t="s">
        <v>83</v>
      </c>
      <c r="BK915" s="226">
        <f>ROUND(I915*H915,2)</f>
        <v>0</v>
      </c>
      <c r="BL915" s="19" t="s">
        <v>203</v>
      </c>
      <c r="BM915" s="225" t="s">
        <v>1094</v>
      </c>
    </row>
    <row r="916" s="2" customFormat="1">
      <c r="A916" s="40"/>
      <c r="B916" s="41"/>
      <c r="C916" s="42"/>
      <c r="D916" s="227" t="s">
        <v>154</v>
      </c>
      <c r="E916" s="42"/>
      <c r="F916" s="228" t="s">
        <v>1083</v>
      </c>
      <c r="G916" s="42"/>
      <c r="H916" s="42"/>
      <c r="I916" s="229"/>
      <c r="J916" s="42"/>
      <c r="K916" s="42"/>
      <c r="L916" s="46"/>
      <c r="M916" s="230"/>
      <c r="N916" s="231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154</v>
      </c>
      <c r="AU916" s="19" t="s">
        <v>85</v>
      </c>
    </row>
    <row r="917" s="13" customFormat="1">
      <c r="A917" s="13"/>
      <c r="B917" s="235"/>
      <c r="C917" s="236"/>
      <c r="D917" s="227" t="s">
        <v>173</v>
      </c>
      <c r="E917" s="236"/>
      <c r="F917" s="238" t="s">
        <v>1095</v>
      </c>
      <c r="G917" s="236"/>
      <c r="H917" s="239">
        <v>6.1200000000000001</v>
      </c>
      <c r="I917" s="240"/>
      <c r="J917" s="236"/>
      <c r="K917" s="236"/>
      <c r="L917" s="241"/>
      <c r="M917" s="242"/>
      <c r="N917" s="243"/>
      <c r="O917" s="243"/>
      <c r="P917" s="243"/>
      <c r="Q917" s="243"/>
      <c r="R917" s="243"/>
      <c r="S917" s="243"/>
      <c r="T917" s="244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5" t="s">
        <v>173</v>
      </c>
      <c r="AU917" s="245" t="s">
        <v>85</v>
      </c>
      <c r="AV917" s="13" t="s">
        <v>85</v>
      </c>
      <c r="AW917" s="13" t="s">
        <v>4</v>
      </c>
      <c r="AX917" s="13" t="s">
        <v>83</v>
      </c>
      <c r="AY917" s="245" t="s">
        <v>144</v>
      </c>
    </row>
    <row r="918" s="2" customFormat="1" ht="14.4" customHeight="1">
      <c r="A918" s="40"/>
      <c r="B918" s="41"/>
      <c r="C918" s="214" t="s">
        <v>1096</v>
      </c>
      <c r="D918" s="214" t="s">
        <v>147</v>
      </c>
      <c r="E918" s="215" t="s">
        <v>1097</v>
      </c>
      <c r="F918" s="216" t="s">
        <v>1098</v>
      </c>
      <c r="G918" s="217" t="s">
        <v>435</v>
      </c>
      <c r="H918" s="218">
        <v>0.019</v>
      </c>
      <c r="I918" s="219"/>
      <c r="J918" s="220">
        <f>ROUND(I918*H918,2)</f>
        <v>0</v>
      </c>
      <c r="K918" s="216" t="s">
        <v>151</v>
      </c>
      <c r="L918" s="46"/>
      <c r="M918" s="221" t="s">
        <v>19</v>
      </c>
      <c r="N918" s="222" t="s">
        <v>46</v>
      </c>
      <c r="O918" s="86"/>
      <c r="P918" s="223">
        <f>O918*H918</f>
        <v>0</v>
      </c>
      <c r="Q918" s="223">
        <v>0</v>
      </c>
      <c r="R918" s="223">
        <f>Q918*H918</f>
        <v>0</v>
      </c>
      <c r="S918" s="223">
        <v>0</v>
      </c>
      <c r="T918" s="224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25" t="s">
        <v>203</v>
      </c>
      <c r="AT918" s="225" t="s">
        <v>147</v>
      </c>
      <c r="AU918" s="225" t="s">
        <v>85</v>
      </c>
      <c r="AY918" s="19" t="s">
        <v>144</v>
      </c>
      <c r="BE918" s="226">
        <f>IF(N918="základní",J918,0)</f>
        <v>0</v>
      </c>
      <c r="BF918" s="226">
        <f>IF(N918="snížená",J918,0)</f>
        <v>0</v>
      </c>
      <c r="BG918" s="226">
        <f>IF(N918="zákl. přenesená",J918,0)</f>
        <v>0</v>
      </c>
      <c r="BH918" s="226">
        <f>IF(N918="sníž. přenesená",J918,0)</f>
        <v>0</v>
      </c>
      <c r="BI918" s="226">
        <f>IF(N918="nulová",J918,0)</f>
        <v>0</v>
      </c>
      <c r="BJ918" s="19" t="s">
        <v>83</v>
      </c>
      <c r="BK918" s="226">
        <f>ROUND(I918*H918,2)</f>
        <v>0</v>
      </c>
      <c r="BL918" s="19" t="s">
        <v>203</v>
      </c>
      <c r="BM918" s="225" t="s">
        <v>1099</v>
      </c>
    </row>
    <row r="919" s="2" customFormat="1">
      <c r="A919" s="40"/>
      <c r="B919" s="41"/>
      <c r="C919" s="42"/>
      <c r="D919" s="227" t="s">
        <v>154</v>
      </c>
      <c r="E919" s="42"/>
      <c r="F919" s="228" t="s">
        <v>1100</v>
      </c>
      <c r="G919" s="42"/>
      <c r="H919" s="42"/>
      <c r="I919" s="229"/>
      <c r="J919" s="42"/>
      <c r="K919" s="42"/>
      <c r="L919" s="46"/>
      <c r="M919" s="230"/>
      <c r="N919" s="231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154</v>
      </c>
      <c r="AU919" s="19" t="s">
        <v>85</v>
      </c>
    </row>
    <row r="920" s="2" customFormat="1">
      <c r="A920" s="40"/>
      <c r="B920" s="41"/>
      <c r="C920" s="42"/>
      <c r="D920" s="232" t="s">
        <v>155</v>
      </c>
      <c r="E920" s="42"/>
      <c r="F920" s="233" t="s">
        <v>1101</v>
      </c>
      <c r="G920" s="42"/>
      <c r="H920" s="42"/>
      <c r="I920" s="229"/>
      <c r="J920" s="42"/>
      <c r="K920" s="42"/>
      <c r="L920" s="46"/>
      <c r="M920" s="230"/>
      <c r="N920" s="231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155</v>
      </c>
      <c r="AU920" s="19" t="s">
        <v>85</v>
      </c>
    </row>
    <row r="921" s="12" customFormat="1" ht="22.8" customHeight="1">
      <c r="A921" s="12"/>
      <c r="B921" s="198"/>
      <c r="C921" s="199"/>
      <c r="D921" s="200" t="s">
        <v>74</v>
      </c>
      <c r="E921" s="212" t="s">
        <v>1102</v>
      </c>
      <c r="F921" s="212" t="s">
        <v>1103</v>
      </c>
      <c r="G921" s="199"/>
      <c r="H921" s="199"/>
      <c r="I921" s="202"/>
      <c r="J921" s="213">
        <f>BK921</f>
        <v>0</v>
      </c>
      <c r="K921" s="199"/>
      <c r="L921" s="204"/>
      <c r="M921" s="205"/>
      <c r="N921" s="206"/>
      <c r="O921" s="206"/>
      <c r="P921" s="207">
        <f>SUM(P922:P924)</f>
        <v>0</v>
      </c>
      <c r="Q921" s="206"/>
      <c r="R921" s="207">
        <f>SUM(R922:R924)</f>
        <v>0</v>
      </c>
      <c r="S921" s="206"/>
      <c r="T921" s="208">
        <f>SUM(T922:T924)</f>
        <v>0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R921" s="209" t="s">
        <v>85</v>
      </c>
      <c r="AT921" s="210" t="s">
        <v>74</v>
      </c>
      <c r="AU921" s="210" t="s">
        <v>83</v>
      </c>
      <c r="AY921" s="209" t="s">
        <v>144</v>
      </c>
      <c r="BK921" s="211">
        <f>SUM(BK922:BK924)</f>
        <v>0</v>
      </c>
    </row>
    <row r="922" s="2" customFormat="1" ht="14.4" customHeight="1">
      <c r="A922" s="40"/>
      <c r="B922" s="41"/>
      <c r="C922" s="214" t="s">
        <v>1104</v>
      </c>
      <c r="D922" s="214" t="s">
        <v>147</v>
      </c>
      <c r="E922" s="215" t="s">
        <v>1105</v>
      </c>
      <c r="F922" s="216" t="s">
        <v>1106</v>
      </c>
      <c r="G922" s="217" t="s">
        <v>150</v>
      </c>
      <c r="H922" s="218">
        <v>4</v>
      </c>
      <c r="I922" s="219"/>
      <c r="J922" s="220">
        <f>ROUND(I922*H922,2)</f>
        <v>0</v>
      </c>
      <c r="K922" s="216" t="s">
        <v>151</v>
      </c>
      <c r="L922" s="46"/>
      <c r="M922" s="221" t="s">
        <v>19</v>
      </c>
      <c r="N922" s="222" t="s">
        <v>46</v>
      </c>
      <c r="O922" s="86"/>
      <c r="P922" s="223">
        <f>O922*H922</f>
        <v>0</v>
      </c>
      <c r="Q922" s="223">
        <v>0</v>
      </c>
      <c r="R922" s="223">
        <f>Q922*H922</f>
        <v>0</v>
      </c>
      <c r="S922" s="223">
        <v>0</v>
      </c>
      <c r="T922" s="224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5" t="s">
        <v>203</v>
      </c>
      <c r="AT922" s="225" t="s">
        <v>147</v>
      </c>
      <c r="AU922" s="225" t="s">
        <v>85</v>
      </c>
      <c r="AY922" s="19" t="s">
        <v>144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9" t="s">
        <v>83</v>
      </c>
      <c r="BK922" s="226">
        <f>ROUND(I922*H922,2)</f>
        <v>0</v>
      </c>
      <c r="BL922" s="19" t="s">
        <v>203</v>
      </c>
      <c r="BM922" s="225" t="s">
        <v>1107</v>
      </c>
    </row>
    <row r="923" s="2" customFormat="1">
      <c r="A923" s="40"/>
      <c r="B923" s="41"/>
      <c r="C923" s="42"/>
      <c r="D923" s="227" t="s">
        <v>154</v>
      </c>
      <c r="E923" s="42"/>
      <c r="F923" s="228" t="s">
        <v>1108</v>
      </c>
      <c r="G923" s="42"/>
      <c r="H923" s="42"/>
      <c r="I923" s="229"/>
      <c r="J923" s="42"/>
      <c r="K923" s="42"/>
      <c r="L923" s="46"/>
      <c r="M923" s="230"/>
      <c r="N923" s="231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154</v>
      </c>
      <c r="AU923" s="19" t="s">
        <v>85</v>
      </c>
    </row>
    <row r="924" s="2" customFormat="1">
      <c r="A924" s="40"/>
      <c r="B924" s="41"/>
      <c r="C924" s="42"/>
      <c r="D924" s="232" t="s">
        <v>155</v>
      </c>
      <c r="E924" s="42"/>
      <c r="F924" s="233" t="s">
        <v>1109</v>
      </c>
      <c r="G924" s="42"/>
      <c r="H924" s="42"/>
      <c r="I924" s="229"/>
      <c r="J924" s="42"/>
      <c r="K924" s="42"/>
      <c r="L924" s="46"/>
      <c r="M924" s="230"/>
      <c r="N924" s="231"/>
      <c r="O924" s="86"/>
      <c r="P924" s="86"/>
      <c r="Q924" s="86"/>
      <c r="R924" s="86"/>
      <c r="S924" s="86"/>
      <c r="T924" s="87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T924" s="19" t="s">
        <v>155</v>
      </c>
      <c r="AU924" s="19" t="s">
        <v>85</v>
      </c>
    </row>
    <row r="925" s="12" customFormat="1" ht="22.8" customHeight="1">
      <c r="A925" s="12"/>
      <c r="B925" s="198"/>
      <c r="C925" s="199"/>
      <c r="D925" s="200" t="s">
        <v>74</v>
      </c>
      <c r="E925" s="212" t="s">
        <v>1110</v>
      </c>
      <c r="F925" s="212" t="s">
        <v>1111</v>
      </c>
      <c r="G925" s="199"/>
      <c r="H925" s="199"/>
      <c r="I925" s="202"/>
      <c r="J925" s="213">
        <f>BK925</f>
        <v>0</v>
      </c>
      <c r="K925" s="199"/>
      <c r="L925" s="204"/>
      <c r="M925" s="205"/>
      <c r="N925" s="206"/>
      <c r="O925" s="206"/>
      <c r="P925" s="207">
        <f>SUM(P926:P956)</f>
        <v>0</v>
      </c>
      <c r="Q925" s="206"/>
      <c r="R925" s="207">
        <f>SUM(R926:R956)</f>
        <v>0.011089999999999999</v>
      </c>
      <c r="S925" s="206"/>
      <c r="T925" s="208">
        <f>SUM(T926:T956)</f>
        <v>0.14624999999999999</v>
      </c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R925" s="209" t="s">
        <v>85</v>
      </c>
      <c r="AT925" s="210" t="s">
        <v>74</v>
      </c>
      <c r="AU925" s="210" t="s">
        <v>83</v>
      </c>
      <c r="AY925" s="209" t="s">
        <v>144</v>
      </c>
      <c r="BK925" s="211">
        <f>SUM(BK926:BK956)</f>
        <v>0</v>
      </c>
    </row>
    <row r="926" s="2" customFormat="1" ht="14.4" customHeight="1">
      <c r="A926" s="40"/>
      <c r="B926" s="41"/>
      <c r="C926" s="214" t="s">
        <v>1112</v>
      </c>
      <c r="D926" s="214" t="s">
        <v>147</v>
      </c>
      <c r="E926" s="215" t="s">
        <v>1113</v>
      </c>
      <c r="F926" s="216" t="s">
        <v>1114</v>
      </c>
      <c r="G926" s="217" t="s">
        <v>194</v>
      </c>
      <c r="H926" s="218">
        <v>1</v>
      </c>
      <c r="I926" s="219"/>
      <c r="J926" s="220">
        <f>ROUND(I926*H926,2)</f>
        <v>0</v>
      </c>
      <c r="K926" s="216" t="s">
        <v>151</v>
      </c>
      <c r="L926" s="46"/>
      <c r="M926" s="221" t="s">
        <v>19</v>
      </c>
      <c r="N926" s="222" t="s">
        <v>46</v>
      </c>
      <c r="O926" s="86"/>
      <c r="P926" s="223">
        <f>O926*H926</f>
        <v>0</v>
      </c>
      <c r="Q926" s="223">
        <v>0</v>
      </c>
      <c r="R926" s="223">
        <f>Q926*H926</f>
        <v>0</v>
      </c>
      <c r="S926" s="223">
        <v>0.01933</v>
      </c>
      <c r="T926" s="224">
        <f>S926*H926</f>
        <v>0.01933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5" t="s">
        <v>203</v>
      </c>
      <c r="AT926" s="225" t="s">
        <v>147</v>
      </c>
      <c r="AU926" s="225" t="s">
        <v>85</v>
      </c>
      <c r="AY926" s="19" t="s">
        <v>144</v>
      </c>
      <c r="BE926" s="226">
        <f>IF(N926="základní",J926,0)</f>
        <v>0</v>
      </c>
      <c r="BF926" s="226">
        <f>IF(N926="snížená",J926,0)</f>
        <v>0</v>
      </c>
      <c r="BG926" s="226">
        <f>IF(N926="zákl. přenesená",J926,0)</f>
        <v>0</v>
      </c>
      <c r="BH926" s="226">
        <f>IF(N926="sníž. přenesená",J926,0)</f>
        <v>0</v>
      </c>
      <c r="BI926" s="226">
        <f>IF(N926="nulová",J926,0)</f>
        <v>0</v>
      </c>
      <c r="BJ926" s="19" t="s">
        <v>83</v>
      </c>
      <c r="BK926" s="226">
        <f>ROUND(I926*H926,2)</f>
        <v>0</v>
      </c>
      <c r="BL926" s="19" t="s">
        <v>203</v>
      </c>
      <c r="BM926" s="225" t="s">
        <v>1115</v>
      </c>
    </row>
    <row r="927" s="2" customFormat="1">
      <c r="A927" s="40"/>
      <c r="B927" s="41"/>
      <c r="C927" s="42"/>
      <c r="D927" s="227" t="s">
        <v>154</v>
      </c>
      <c r="E927" s="42"/>
      <c r="F927" s="228" t="s">
        <v>1116</v>
      </c>
      <c r="G927" s="42"/>
      <c r="H927" s="42"/>
      <c r="I927" s="229"/>
      <c r="J927" s="42"/>
      <c r="K927" s="42"/>
      <c r="L927" s="46"/>
      <c r="M927" s="230"/>
      <c r="N927" s="231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154</v>
      </c>
      <c r="AU927" s="19" t="s">
        <v>85</v>
      </c>
    </row>
    <row r="928" s="2" customFormat="1">
      <c r="A928" s="40"/>
      <c r="B928" s="41"/>
      <c r="C928" s="42"/>
      <c r="D928" s="232" t="s">
        <v>155</v>
      </c>
      <c r="E928" s="42"/>
      <c r="F928" s="233" t="s">
        <v>1117</v>
      </c>
      <c r="G928" s="42"/>
      <c r="H928" s="42"/>
      <c r="I928" s="229"/>
      <c r="J928" s="42"/>
      <c r="K928" s="42"/>
      <c r="L928" s="46"/>
      <c r="M928" s="230"/>
      <c r="N928" s="231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155</v>
      </c>
      <c r="AU928" s="19" t="s">
        <v>85</v>
      </c>
    </row>
    <row r="929" s="2" customFormat="1">
      <c r="A929" s="40"/>
      <c r="B929" s="41"/>
      <c r="C929" s="42"/>
      <c r="D929" s="227" t="s">
        <v>162</v>
      </c>
      <c r="E929" s="42"/>
      <c r="F929" s="234" t="s">
        <v>1118</v>
      </c>
      <c r="G929" s="42"/>
      <c r="H929" s="42"/>
      <c r="I929" s="229"/>
      <c r="J929" s="42"/>
      <c r="K929" s="42"/>
      <c r="L929" s="46"/>
      <c r="M929" s="230"/>
      <c r="N929" s="231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162</v>
      </c>
      <c r="AU929" s="19" t="s">
        <v>85</v>
      </c>
    </row>
    <row r="930" s="2" customFormat="1" ht="14.4" customHeight="1">
      <c r="A930" s="40"/>
      <c r="B930" s="41"/>
      <c r="C930" s="214" t="s">
        <v>1119</v>
      </c>
      <c r="D930" s="214" t="s">
        <v>147</v>
      </c>
      <c r="E930" s="215" t="s">
        <v>1120</v>
      </c>
      <c r="F930" s="216" t="s">
        <v>1121</v>
      </c>
      <c r="G930" s="217" t="s">
        <v>150</v>
      </c>
      <c r="H930" s="218">
        <v>1</v>
      </c>
      <c r="I930" s="219"/>
      <c r="J930" s="220">
        <f>ROUND(I930*H930,2)</f>
        <v>0</v>
      </c>
      <c r="K930" s="216" t="s">
        <v>151</v>
      </c>
      <c r="L930" s="46"/>
      <c r="M930" s="221" t="s">
        <v>19</v>
      </c>
      <c r="N930" s="222" t="s">
        <v>46</v>
      </c>
      <c r="O930" s="86"/>
      <c r="P930" s="223">
        <f>O930*H930</f>
        <v>0</v>
      </c>
      <c r="Q930" s="223">
        <v>0.00183</v>
      </c>
      <c r="R930" s="223">
        <f>Q930*H930</f>
        <v>0.00183</v>
      </c>
      <c r="S930" s="223">
        <v>0</v>
      </c>
      <c r="T930" s="224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5" t="s">
        <v>203</v>
      </c>
      <c r="AT930" s="225" t="s">
        <v>147</v>
      </c>
      <c r="AU930" s="225" t="s">
        <v>85</v>
      </c>
      <c r="AY930" s="19" t="s">
        <v>144</v>
      </c>
      <c r="BE930" s="226">
        <f>IF(N930="základní",J930,0)</f>
        <v>0</v>
      </c>
      <c r="BF930" s="226">
        <f>IF(N930="snížená",J930,0)</f>
        <v>0</v>
      </c>
      <c r="BG930" s="226">
        <f>IF(N930="zákl. přenesená",J930,0)</f>
        <v>0</v>
      </c>
      <c r="BH930" s="226">
        <f>IF(N930="sníž. přenesená",J930,0)</f>
        <v>0</v>
      </c>
      <c r="BI930" s="226">
        <f>IF(N930="nulová",J930,0)</f>
        <v>0</v>
      </c>
      <c r="BJ930" s="19" t="s">
        <v>83</v>
      </c>
      <c r="BK930" s="226">
        <f>ROUND(I930*H930,2)</f>
        <v>0</v>
      </c>
      <c r="BL930" s="19" t="s">
        <v>203</v>
      </c>
      <c r="BM930" s="225" t="s">
        <v>1122</v>
      </c>
    </row>
    <row r="931" s="2" customFormat="1">
      <c r="A931" s="40"/>
      <c r="B931" s="41"/>
      <c r="C931" s="42"/>
      <c r="D931" s="227" t="s">
        <v>154</v>
      </c>
      <c r="E931" s="42"/>
      <c r="F931" s="228" t="s">
        <v>1123</v>
      </c>
      <c r="G931" s="42"/>
      <c r="H931" s="42"/>
      <c r="I931" s="229"/>
      <c r="J931" s="42"/>
      <c r="K931" s="42"/>
      <c r="L931" s="46"/>
      <c r="M931" s="230"/>
      <c r="N931" s="231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154</v>
      </c>
      <c r="AU931" s="19" t="s">
        <v>85</v>
      </c>
    </row>
    <row r="932" s="2" customFormat="1">
      <c r="A932" s="40"/>
      <c r="B932" s="41"/>
      <c r="C932" s="42"/>
      <c r="D932" s="232" t="s">
        <v>155</v>
      </c>
      <c r="E932" s="42"/>
      <c r="F932" s="233" t="s">
        <v>1124</v>
      </c>
      <c r="G932" s="42"/>
      <c r="H932" s="42"/>
      <c r="I932" s="229"/>
      <c r="J932" s="42"/>
      <c r="K932" s="42"/>
      <c r="L932" s="46"/>
      <c r="M932" s="230"/>
      <c r="N932" s="231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155</v>
      </c>
      <c r="AU932" s="19" t="s">
        <v>85</v>
      </c>
    </row>
    <row r="933" s="2" customFormat="1">
      <c r="A933" s="40"/>
      <c r="B933" s="41"/>
      <c r="C933" s="42"/>
      <c r="D933" s="227" t="s">
        <v>162</v>
      </c>
      <c r="E933" s="42"/>
      <c r="F933" s="234" t="s">
        <v>1118</v>
      </c>
      <c r="G933" s="42"/>
      <c r="H933" s="42"/>
      <c r="I933" s="229"/>
      <c r="J933" s="42"/>
      <c r="K933" s="42"/>
      <c r="L933" s="46"/>
      <c r="M933" s="230"/>
      <c r="N933" s="231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162</v>
      </c>
      <c r="AU933" s="19" t="s">
        <v>85</v>
      </c>
    </row>
    <row r="934" s="2" customFormat="1" ht="14.4" customHeight="1">
      <c r="A934" s="40"/>
      <c r="B934" s="41"/>
      <c r="C934" s="214" t="s">
        <v>1125</v>
      </c>
      <c r="D934" s="214" t="s">
        <v>147</v>
      </c>
      <c r="E934" s="215" t="s">
        <v>1126</v>
      </c>
      <c r="F934" s="216" t="s">
        <v>1127</v>
      </c>
      <c r="G934" s="217" t="s">
        <v>194</v>
      </c>
      <c r="H934" s="218">
        <v>2</v>
      </c>
      <c r="I934" s="219"/>
      <c r="J934" s="220">
        <f>ROUND(I934*H934,2)</f>
        <v>0</v>
      </c>
      <c r="K934" s="216" t="s">
        <v>151</v>
      </c>
      <c r="L934" s="46"/>
      <c r="M934" s="221" t="s">
        <v>19</v>
      </c>
      <c r="N934" s="222" t="s">
        <v>46</v>
      </c>
      <c r="O934" s="86"/>
      <c r="P934" s="223">
        <f>O934*H934</f>
        <v>0</v>
      </c>
      <c r="Q934" s="223">
        <v>0</v>
      </c>
      <c r="R934" s="223">
        <f>Q934*H934</f>
        <v>0</v>
      </c>
      <c r="S934" s="223">
        <v>0.019460000000000002</v>
      </c>
      <c r="T934" s="224">
        <f>S934*H934</f>
        <v>0.038920000000000003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5" t="s">
        <v>203</v>
      </c>
      <c r="AT934" s="225" t="s">
        <v>147</v>
      </c>
      <c r="AU934" s="225" t="s">
        <v>85</v>
      </c>
      <c r="AY934" s="19" t="s">
        <v>144</v>
      </c>
      <c r="BE934" s="226">
        <f>IF(N934="základní",J934,0)</f>
        <v>0</v>
      </c>
      <c r="BF934" s="226">
        <f>IF(N934="snížená",J934,0)</f>
        <v>0</v>
      </c>
      <c r="BG934" s="226">
        <f>IF(N934="zákl. přenesená",J934,0)</f>
        <v>0</v>
      </c>
      <c r="BH934" s="226">
        <f>IF(N934="sníž. přenesená",J934,0)</f>
        <v>0</v>
      </c>
      <c r="BI934" s="226">
        <f>IF(N934="nulová",J934,0)</f>
        <v>0</v>
      </c>
      <c r="BJ934" s="19" t="s">
        <v>83</v>
      </c>
      <c r="BK934" s="226">
        <f>ROUND(I934*H934,2)</f>
        <v>0</v>
      </c>
      <c r="BL934" s="19" t="s">
        <v>203</v>
      </c>
      <c r="BM934" s="225" t="s">
        <v>1128</v>
      </c>
    </row>
    <row r="935" s="2" customFormat="1">
      <c r="A935" s="40"/>
      <c r="B935" s="41"/>
      <c r="C935" s="42"/>
      <c r="D935" s="227" t="s">
        <v>154</v>
      </c>
      <c r="E935" s="42"/>
      <c r="F935" s="228" t="s">
        <v>1129</v>
      </c>
      <c r="G935" s="42"/>
      <c r="H935" s="42"/>
      <c r="I935" s="229"/>
      <c r="J935" s="42"/>
      <c r="K935" s="42"/>
      <c r="L935" s="46"/>
      <c r="M935" s="230"/>
      <c r="N935" s="231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154</v>
      </c>
      <c r="AU935" s="19" t="s">
        <v>85</v>
      </c>
    </row>
    <row r="936" s="2" customFormat="1">
      <c r="A936" s="40"/>
      <c r="B936" s="41"/>
      <c r="C936" s="42"/>
      <c r="D936" s="232" t="s">
        <v>155</v>
      </c>
      <c r="E936" s="42"/>
      <c r="F936" s="233" t="s">
        <v>1130</v>
      </c>
      <c r="G936" s="42"/>
      <c r="H936" s="42"/>
      <c r="I936" s="229"/>
      <c r="J936" s="42"/>
      <c r="K936" s="42"/>
      <c r="L936" s="46"/>
      <c r="M936" s="230"/>
      <c r="N936" s="231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155</v>
      </c>
      <c r="AU936" s="19" t="s">
        <v>85</v>
      </c>
    </row>
    <row r="937" s="2" customFormat="1">
      <c r="A937" s="40"/>
      <c r="B937" s="41"/>
      <c r="C937" s="42"/>
      <c r="D937" s="227" t="s">
        <v>162</v>
      </c>
      <c r="E937" s="42"/>
      <c r="F937" s="234" t="s">
        <v>1131</v>
      </c>
      <c r="G937" s="42"/>
      <c r="H937" s="42"/>
      <c r="I937" s="229"/>
      <c r="J937" s="42"/>
      <c r="K937" s="42"/>
      <c r="L937" s="46"/>
      <c r="M937" s="230"/>
      <c r="N937" s="231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162</v>
      </c>
      <c r="AU937" s="19" t="s">
        <v>85</v>
      </c>
    </row>
    <row r="938" s="2" customFormat="1" ht="14.4" customHeight="1">
      <c r="A938" s="40"/>
      <c r="B938" s="41"/>
      <c r="C938" s="214" t="s">
        <v>1132</v>
      </c>
      <c r="D938" s="214" t="s">
        <v>147</v>
      </c>
      <c r="E938" s="215" t="s">
        <v>1133</v>
      </c>
      <c r="F938" s="216" t="s">
        <v>1134</v>
      </c>
      <c r="G938" s="217" t="s">
        <v>194</v>
      </c>
      <c r="H938" s="218">
        <v>1</v>
      </c>
      <c r="I938" s="219"/>
      <c r="J938" s="220">
        <f>ROUND(I938*H938,2)</f>
        <v>0</v>
      </c>
      <c r="K938" s="216" t="s">
        <v>151</v>
      </c>
      <c r="L938" s="46"/>
      <c r="M938" s="221" t="s">
        <v>19</v>
      </c>
      <c r="N938" s="222" t="s">
        <v>46</v>
      </c>
      <c r="O938" s="86"/>
      <c r="P938" s="223">
        <f>O938*H938</f>
        <v>0</v>
      </c>
      <c r="Q938" s="223">
        <v>0.0032599999999999999</v>
      </c>
      <c r="R938" s="223">
        <f>Q938*H938</f>
        <v>0.0032599999999999999</v>
      </c>
      <c r="S938" s="223">
        <v>0</v>
      </c>
      <c r="T938" s="224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5" t="s">
        <v>203</v>
      </c>
      <c r="AT938" s="225" t="s">
        <v>147</v>
      </c>
      <c r="AU938" s="225" t="s">
        <v>85</v>
      </c>
      <c r="AY938" s="19" t="s">
        <v>144</v>
      </c>
      <c r="BE938" s="226">
        <f>IF(N938="základní",J938,0)</f>
        <v>0</v>
      </c>
      <c r="BF938" s="226">
        <f>IF(N938="snížená",J938,0)</f>
        <v>0</v>
      </c>
      <c r="BG938" s="226">
        <f>IF(N938="zákl. přenesená",J938,0)</f>
        <v>0</v>
      </c>
      <c r="BH938" s="226">
        <f>IF(N938="sníž. přenesená",J938,0)</f>
        <v>0</v>
      </c>
      <c r="BI938" s="226">
        <f>IF(N938="nulová",J938,0)</f>
        <v>0</v>
      </c>
      <c r="BJ938" s="19" t="s">
        <v>83</v>
      </c>
      <c r="BK938" s="226">
        <f>ROUND(I938*H938,2)</f>
        <v>0</v>
      </c>
      <c r="BL938" s="19" t="s">
        <v>203</v>
      </c>
      <c r="BM938" s="225" t="s">
        <v>1135</v>
      </c>
    </row>
    <row r="939" s="2" customFormat="1">
      <c r="A939" s="40"/>
      <c r="B939" s="41"/>
      <c r="C939" s="42"/>
      <c r="D939" s="227" t="s">
        <v>154</v>
      </c>
      <c r="E939" s="42"/>
      <c r="F939" s="228" t="s">
        <v>1136</v>
      </c>
      <c r="G939" s="42"/>
      <c r="H939" s="42"/>
      <c r="I939" s="229"/>
      <c r="J939" s="42"/>
      <c r="K939" s="42"/>
      <c r="L939" s="46"/>
      <c r="M939" s="230"/>
      <c r="N939" s="231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154</v>
      </c>
      <c r="AU939" s="19" t="s">
        <v>85</v>
      </c>
    </row>
    <row r="940" s="2" customFormat="1">
      <c r="A940" s="40"/>
      <c r="B940" s="41"/>
      <c r="C940" s="42"/>
      <c r="D940" s="232" t="s">
        <v>155</v>
      </c>
      <c r="E940" s="42"/>
      <c r="F940" s="233" t="s">
        <v>1137</v>
      </c>
      <c r="G940" s="42"/>
      <c r="H940" s="42"/>
      <c r="I940" s="229"/>
      <c r="J940" s="42"/>
      <c r="K940" s="42"/>
      <c r="L940" s="46"/>
      <c r="M940" s="230"/>
      <c r="N940" s="231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155</v>
      </c>
      <c r="AU940" s="19" t="s">
        <v>85</v>
      </c>
    </row>
    <row r="941" s="2" customFormat="1">
      <c r="A941" s="40"/>
      <c r="B941" s="41"/>
      <c r="C941" s="42"/>
      <c r="D941" s="227" t="s">
        <v>162</v>
      </c>
      <c r="E941" s="42"/>
      <c r="F941" s="234" t="s">
        <v>1131</v>
      </c>
      <c r="G941" s="42"/>
      <c r="H941" s="42"/>
      <c r="I941" s="229"/>
      <c r="J941" s="42"/>
      <c r="K941" s="42"/>
      <c r="L941" s="46"/>
      <c r="M941" s="230"/>
      <c r="N941" s="231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162</v>
      </c>
      <c r="AU941" s="19" t="s">
        <v>85</v>
      </c>
    </row>
    <row r="942" s="2" customFormat="1" ht="14.4" customHeight="1">
      <c r="A942" s="40"/>
      <c r="B942" s="41"/>
      <c r="C942" s="214" t="s">
        <v>1138</v>
      </c>
      <c r="D942" s="214" t="s">
        <v>147</v>
      </c>
      <c r="E942" s="215" t="s">
        <v>1139</v>
      </c>
      <c r="F942" s="216" t="s">
        <v>1140</v>
      </c>
      <c r="G942" s="217" t="s">
        <v>194</v>
      </c>
      <c r="H942" s="218">
        <v>1</v>
      </c>
      <c r="I942" s="219"/>
      <c r="J942" s="220">
        <f>ROUND(I942*H942,2)</f>
        <v>0</v>
      </c>
      <c r="K942" s="216" t="s">
        <v>151</v>
      </c>
      <c r="L942" s="46"/>
      <c r="M942" s="221" t="s">
        <v>19</v>
      </c>
      <c r="N942" s="222" t="s">
        <v>46</v>
      </c>
      <c r="O942" s="86"/>
      <c r="P942" s="223">
        <f>O942*H942</f>
        <v>0</v>
      </c>
      <c r="Q942" s="223">
        <v>0</v>
      </c>
      <c r="R942" s="223">
        <f>Q942*H942</f>
        <v>0</v>
      </c>
      <c r="S942" s="223">
        <v>0.087999999999999995</v>
      </c>
      <c r="T942" s="224">
        <f>S942*H942</f>
        <v>0.087999999999999995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5" t="s">
        <v>203</v>
      </c>
      <c r="AT942" s="225" t="s">
        <v>147</v>
      </c>
      <c r="AU942" s="225" t="s">
        <v>85</v>
      </c>
      <c r="AY942" s="19" t="s">
        <v>144</v>
      </c>
      <c r="BE942" s="226">
        <f>IF(N942="základní",J942,0)</f>
        <v>0</v>
      </c>
      <c r="BF942" s="226">
        <f>IF(N942="snížená",J942,0)</f>
        <v>0</v>
      </c>
      <c r="BG942" s="226">
        <f>IF(N942="zákl. přenesená",J942,0)</f>
        <v>0</v>
      </c>
      <c r="BH942" s="226">
        <f>IF(N942="sníž. přenesená",J942,0)</f>
        <v>0</v>
      </c>
      <c r="BI942" s="226">
        <f>IF(N942="nulová",J942,0)</f>
        <v>0</v>
      </c>
      <c r="BJ942" s="19" t="s">
        <v>83</v>
      </c>
      <c r="BK942" s="226">
        <f>ROUND(I942*H942,2)</f>
        <v>0</v>
      </c>
      <c r="BL942" s="19" t="s">
        <v>203</v>
      </c>
      <c r="BM942" s="225" t="s">
        <v>1141</v>
      </c>
    </row>
    <row r="943" s="2" customFormat="1">
      <c r="A943" s="40"/>
      <c r="B943" s="41"/>
      <c r="C943" s="42"/>
      <c r="D943" s="227" t="s">
        <v>154</v>
      </c>
      <c r="E943" s="42"/>
      <c r="F943" s="228" t="s">
        <v>1142</v>
      </c>
      <c r="G943" s="42"/>
      <c r="H943" s="42"/>
      <c r="I943" s="229"/>
      <c r="J943" s="42"/>
      <c r="K943" s="42"/>
      <c r="L943" s="46"/>
      <c r="M943" s="230"/>
      <c r="N943" s="231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154</v>
      </c>
      <c r="AU943" s="19" t="s">
        <v>85</v>
      </c>
    </row>
    <row r="944" s="2" customFormat="1">
      <c r="A944" s="40"/>
      <c r="B944" s="41"/>
      <c r="C944" s="42"/>
      <c r="D944" s="232" t="s">
        <v>155</v>
      </c>
      <c r="E944" s="42"/>
      <c r="F944" s="233" t="s">
        <v>1143</v>
      </c>
      <c r="G944" s="42"/>
      <c r="H944" s="42"/>
      <c r="I944" s="229"/>
      <c r="J944" s="42"/>
      <c r="K944" s="42"/>
      <c r="L944" s="46"/>
      <c r="M944" s="230"/>
      <c r="N944" s="231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155</v>
      </c>
      <c r="AU944" s="19" t="s">
        <v>85</v>
      </c>
    </row>
    <row r="945" s="2" customFormat="1">
      <c r="A945" s="40"/>
      <c r="B945" s="41"/>
      <c r="C945" s="42"/>
      <c r="D945" s="227" t="s">
        <v>162</v>
      </c>
      <c r="E945" s="42"/>
      <c r="F945" s="234" t="s">
        <v>1131</v>
      </c>
      <c r="G945" s="42"/>
      <c r="H945" s="42"/>
      <c r="I945" s="229"/>
      <c r="J945" s="42"/>
      <c r="K945" s="42"/>
      <c r="L945" s="46"/>
      <c r="M945" s="230"/>
      <c r="N945" s="231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162</v>
      </c>
      <c r="AU945" s="19" t="s">
        <v>85</v>
      </c>
    </row>
    <row r="946" s="2" customFormat="1" ht="14.4" customHeight="1">
      <c r="A946" s="40"/>
      <c r="B946" s="41"/>
      <c r="C946" s="214" t="s">
        <v>1144</v>
      </c>
      <c r="D946" s="214" t="s">
        <v>147</v>
      </c>
      <c r="E946" s="215" t="s">
        <v>1145</v>
      </c>
      <c r="F946" s="216" t="s">
        <v>1146</v>
      </c>
      <c r="G946" s="217" t="s">
        <v>194</v>
      </c>
      <c r="H946" s="218">
        <v>1</v>
      </c>
      <c r="I946" s="219"/>
      <c r="J946" s="220">
        <f>ROUND(I946*H946,2)</f>
        <v>0</v>
      </c>
      <c r="K946" s="216" t="s">
        <v>151</v>
      </c>
      <c r="L946" s="46"/>
      <c r="M946" s="221" t="s">
        <v>19</v>
      </c>
      <c r="N946" s="222" t="s">
        <v>46</v>
      </c>
      <c r="O946" s="86"/>
      <c r="P946" s="223">
        <f>O946*H946</f>
        <v>0</v>
      </c>
      <c r="Q946" s="223">
        <v>0.0058300000000000001</v>
      </c>
      <c r="R946" s="223">
        <f>Q946*H946</f>
        <v>0.0058300000000000001</v>
      </c>
      <c r="S946" s="223">
        <v>0</v>
      </c>
      <c r="T946" s="224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5" t="s">
        <v>203</v>
      </c>
      <c r="AT946" s="225" t="s">
        <v>147</v>
      </c>
      <c r="AU946" s="225" t="s">
        <v>85</v>
      </c>
      <c r="AY946" s="19" t="s">
        <v>144</v>
      </c>
      <c r="BE946" s="226">
        <f>IF(N946="základní",J946,0)</f>
        <v>0</v>
      </c>
      <c r="BF946" s="226">
        <f>IF(N946="snížená",J946,0)</f>
        <v>0</v>
      </c>
      <c r="BG946" s="226">
        <f>IF(N946="zákl. přenesená",J946,0)</f>
        <v>0</v>
      </c>
      <c r="BH946" s="226">
        <f>IF(N946="sníž. přenesená",J946,0)</f>
        <v>0</v>
      </c>
      <c r="BI946" s="226">
        <f>IF(N946="nulová",J946,0)</f>
        <v>0</v>
      </c>
      <c r="BJ946" s="19" t="s">
        <v>83</v>
      </c>
      <c r="BK946" s="226">
        <f>ROUND(I946*H946,2)</f>
        <v>0</v>
      </c>
      <c r="BL946" s="19" t="s">
        <v>203</v>
      </c>
      <c r="BM946" s="225" t="s">
        <v>1147</v>
      </c>
    </row>
    <row r="947" s="2" customFormat="1">
      <c r="A947" s="40"/>
      <c r="B947" s="41"/>
      <c r="C947" s="42"/>
      <c r="D947" s="227" t="s">
        <v>154</v>
      </c>
      <c r="E947" s="42"/>
      <c r="F947" s="228" t="s">
        <v>1148</v>
      </c>
      <c r="G947" s="42"/>
      <c r="H947" s="42"/>
      <c r="I947" s="229"/>
      <c r="J947" s="42"/>
      <c r="K947" s="42"/>
      <c r="L947" s="46"/>
      <c r="M947" s="230"/>
      <c r="N947" s="231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154</v>
      </c>
      <c r="AU947" s="19" t="s">
        <v>85</v>
      </c>
    </row>
    <row r="948" s="2" customFormat="1">
      <c r="A948" s="40"/>
      <c r="B948" s="41"/>
      <c r="C948" s="42"/>
      <c r="D948" s="232" t="s">
        <v>155</v>
      </c>
      <c r="E948" s="42"/>
      <c r="F948" s="233" t="s">
        <v>1149</v>
      </c>
      <c r="G948" s="42"/>
      <c r="H948" s="42"/>
      <c r="I948" s="229"/>
      <c r="J948" s="42"/>
      <c r="K948" s="42"/>
      <c r="L948" s="46"/>
      <c r="M948" s="230"/>
      <c r="N948" s="231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155</v>
      </c>
      <c r="AU948" s="19" t="s">
        <v>85</v>
      </c>
    </row>
    <row r="949" s="2" customFormat="1">
      <c r="A949" s="40"/>
      <c r="B949" s="41"/>
      <c r="C949" s="42"/>
      <c r="D949" s="227" t="s">
        <v>162</v>
      </c>
      <c r="E949" s="42"/>
      <c r="F949" s="234" t="s">
        <v>1118</v>
      </c>
      <c r="G949" s="42"/>
      <c r="H949" s="42"/>
      <c r="I949" s="229"/>
      <c r="J949" s="42"/>
      <c r="K949" s="42"/>
      <c r="L949" s="46"/>
      <c r="M949" s="230"/>
      <c r="N949" s="231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162</v>
      </c>
      <c r="AU949" s="19" t="s">
        <v>85</v>
      </c>
    </row>
    <row r="950" s="2" customFormat="1" ht="14.4" customHeight="1">
      <c r="A950" s="40"/>
      <c r="B950" s="41"/>
      <c r="C950" s="214" t="s">
        <v>1150</v>
      </c>
      <c r="D950" s="214" t="s">
        <v>147</v>
      </c>
      <c r="E950" s="215" t="s">
        <v>1151</v>
      </c>
      <c r="F950" s="216" t="s">
        <v>1152</v>
      </c>
      <c r="G950" s="217" t="s">
        <v>194</v>
      </c>
      <c r="H950" s="218">
        <v>1</v>
      </c>
      <c r="I950" s="219"/>
      <c r="J950" s="220">
        <f>ROUND(I950*H950,2)</f>
        <v>0</v>
      </c>
      <c r="K950" s="216" t="s">
        <v>151</v>
      </c>
      <c r="L950" s="46"/>
      <c r="M950" s="221" t="s">
        <v>19</v>
      </c>
      <c r="N950" s="222" t="s">
        <v>46</v>
      </c>
      <c r="O950" s="86"/>
      <c r="P950" s="223">
        <f>O950*H950</f>
        <v>0</v>
      </c>
      <c r="Q950" s="223">
        <v>0.00017000000000000001</v>
      </c>
      <c r="R950" s="223">
        <f>Q950*H950</f>
        <v>0.00017000000000000001</v>
      </c>
      <c r="S950" s="223">
        <v>0</v>
      </c>
      <c r="T950" s="224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25" t="s">
        <v>203</v>
      </c>
      <c r="AT950" s="225" t="s">
        <v>147</v>
      </c>
      <c r="AU950" s="225" t="s">
        <v>85</v>
      </c>
      <c r="AY950" s="19" t="s">
        <v>144</v>
      </c>
      <c r="BE950" s="226">
        <f>IF(N950="základní",J950,0)</f>
        <v>0</v>
      </c>
      <c r="BF950" s="226">
        <f>IF(N950="snížená",J950,0)</f>
        <v>0</v>
      </c>
      <c r="BG950" s="226">
        <f>IF(N950="zákl. přenesená",J950,0)</f>
        <v>0</v>
      </c>
      <c r="BH950" s="226">
        <f>IF(N950="sníž. přenesená",J950,0)</f>
        <v>0</v>
      </c>
      <c r="BI950" s="226">
        <f>IF(N950="nulová",J950,0)</f>
        <v>0</v>
      </c>
      <c r="BJ950" s="19" t="s">
        <v>83</v>
      </c>
      <c r="BK950" s="226">
        <f>ROUND(I950*H950,2)</f>
        <v>0</v>
      </c>
      <c r="BL950" s="19" t="s">
        <v>203</v>
      </c>
      <c r="BM950" s="225" t="s">
        <v>1153</v>
      </c>
    </row>
    <row r="951" s="2" customFormat="1">
      <c r="A951" s="40"/>
      <c r="B951" s="41"/>
      <c r="C951" s="42"/>
      <c r="D951" s="227" t="s">
        <v>154</v>
      </c>
      <c r="E951" s="42"/>
      <c r="F951" s="228" t="s">
        <v>1154</v>
      </c>
      <c r="G951" s="42"/>
      <c r="H951" s="42"/>
      <c r="I951" s="229"/>
      <c r="J951" s="42"/>
      <c r="K951" s="42"/>
      <c r="L951" s="46"/>
      <c r="M951" s="230"/>
      <c r="N951" s="231"/>
      <c r="O951" s="86"/>
      <c r="P951" s="86"/>
      <c r="Q951" s="86"/>
      <c r="R951" s="86"/>
      <c r="S951" s="86"/>
      <c r="T951" s="87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9" t="s">
        <v>154</v>
      </c>
      <c r="AU951" s="19" t="s">
        <v>85</v>
      </c>
    </row>
    <row r="952" s="2" customFormat="1">
      <c r="A952" s="40"/>
      <c r="B952" s="41"/>
      <c r="C952" s="42"/>
      <c r="D952" s="232" t="s">
        <v>155</v>
      </c>
      <c r="E952" s="42"/>
      <c r="F952" s="233" t="s">
        <v>1155</v>
      </c>
      <c r="G952" s="42"/>
      <c r="H952" s="42"/>
      <c r="I952" s="229"/>
      <c r="J952" s="42"/>
      <c r="K952" s="42"/>
      <c r="L952" s="46"/>
      <c r="M952" s="230"/>
      <c r="N952" s="231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155</v>
      </c>
      <c r="AU952" s="19" t="s">
        <v>85</v>
      </c>
    </row>
    <row r="953" s="2" customFormat="1">
      <c r="A953" s="40"/>
      <c r="B953" s="41"/>
      <c r="C953" s="42"/>
      <c r="D953" s="227" t="s">
        <v>162</v>
      </c>
      <c r="E953" s="42"/>
      <c r="F953" s="234" t="s">
        <v>1118</v>
      </c>
      <c r="G953" s="42"/>
      <c r="H953" s="42"/>
      <c r="I953" s="229"/>
      <c r="J953" s="42"/>
      <c r="K953" s="42"/>
      <c r="L953" s="46"/>
      <c r="M953" s="230"/>
      <c r="N953" s="231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162</v>
      </c>
      <c r="AU953" s="19" t="s">
        <v>85</v>
      </c>
    </row>
    <row r="954" s="2" customFormat="1" ht="14.4" customHeight="1">
      <c r="A954" s="40"/>
      <c r="B954" s="41"/>
      <c r="C954" s="214" t="s">
        <v>1156</v>
      </c>
      <c r="D954" s="214" t="s">
        <v>147</v>
      </c>
      <c r="E954" s="215" t="s">
        <v>1157</v>
      </c>
      <c r="F954" s="216" t="s">
        <v>1158</v>
      </c>
      <c r="G954" s="217" t="s">
        <v>435</v>
      </c>
      <c r="H954" s="218">
        <v>0.010999999999999999</v>
      </c>
      <c r="I954" s="219"/>
      <c r="J954" s="220">
        <f>ROUND(I954*H954,2)</f>
        <v>0</v>
      </c>
      <c r="K954" s="216" t="s">
        <v>151</v>
      </c>
      <c r="L954" s="46"/>
      <c r="M954" s="221" t="s">
        <v>19</v>
      </c>
      <c r="N954" s="222" t="s">
        <v>46</v>
      </c>
      <c r="O954" s="86"/>
      <c r="P954" s="223">
        <f>O954*H954</f>
        <v>0</v>
      </c>
      <c r="Q954" s="223">
        <v>0</v>
      </c>
      <c r="R954" s="223">
        <f>Q954*H954</f>
        <v>0</v>
      </c>
      <c r="S954" s="223">
        <v>0</v>
      </c>
      <c r="T954" s="224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5" t="s">
        <v>203</v>
      </c>
      <c r="AT954" s="225" t="s">
        <v>147</v>
      </c>
      <c r="AU954" s="225" t="s">
        <v>85</v>
      </c>
      <c r="AY954" s="19" t="s">
        <v>144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9" t="s">
        <v>83</v>
      </c>
      <c r="BK954" s="226">
        <f>ROUND(I954*H954,2)</f>
        <v>0</v>
      </c>
      <c r="BL954" s="19" t="s">
        <v>203</v>
      </c>
      <c r="BM954" s="225" t="s">
        <v>1159</v>
      </c>
    </row>
    <row r="955" s="2" customFormat="1">
      <c r="A955" s="40"/>
      <c r="B955" s="41"/>
      <c r="C955" s="42"/>
      <c r="D955" s="227" t="s">
        <v>154</v>
      </c>
      <c r="E955" s="42"/>
      <c r="F955" s="228" t="s">
        <v>1160</v>
      </c>
      <c r="G955" s="42"/>
      <c r="H955" s="42"/>
      <c r="I955" s="229"/>
      <c r="J955" s="42"/>
      <c r="K955" s="42"/>
      <c r="L955" s="46"/>
      <c r="M955" s="230"/>
      <c r="N955" s="231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154</v>
      </c>
      <c r="AU955" s="19" t="s">
        <v>85</v>
      </c>
    </row>
    <row r="956" s="2" customFormat="1">
      <c r="A956" s="40"/>
      <c r="B956" s="41"/>
      <c r="C956" s="42"/>
      <c r="D956" s="232" t="s">
        <v>155</v>
      </c>
      <c r="E956" s="42"/>
      <c r="F956" s="233" t="s">
        <v>1161</v>
      </c>
      <c r="G956" s="42"/>
      <c r="H956" s="42"/>
      <c r="I956" s="229"/>
      <c r="J956" s="42"/>
      <c r="K956" s="42"/>
      <c r="L956" s="46"/>
      <c r="M956" s="230"/>
      <c r="N956" s="231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155</v>
      </c>
      <c r="AU956" s="19" t="s">
        <v>85</v>
      </c>
    </row>
    <row r="957" s="12" customFormat="1" ht="22.8" customHeight="1">
      <c r="A957" s="12"/>
      <c r="B957" s="198"/>
      <c r="C957" s="199"/>
      <c r="D957" s="200" t="s">
        <v>74</v>
      </c>
      <c r="E957" s="212" t="s">
        <v>1162</v>
      </c>
      <c r="F957" s="212" t="s">
        <v>1163</v>
      </c>
      <c r="G957" s="199"/>
      <c r="H957" s="199"/>
      <c r="I957" s="202"/>
      <c r="J957" s="213">
        <f>BK957</f>
        <v>0</v>
      </c>
      <c r="K957" s="199"/>
      <c r="L957" s="204"/>
      <c r="M957" s="205"/>
      <c r="N957" s="206"/>
      <c r="O957" s="206"/>
      <c r="P957" s="207">
        <f>SUM(P958:P972)</f>
        <v>0</v>
      </c>
      <c r="Q957" s="206"/>
      <c r="R957" s="207">
        <f>SUM(R958:R972)</f>
        <v>0.18336</v>
      </c>
      <c r="S957" s="206"/>
      <c r="T957" s="208">
        <f>SUM(T958:T972)</f>
        <v>0.30720000000000003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09" t="s">
        <v>85</v>
      </c>
      <c r="AT957" s="210" t="s">
        <v>74</v>
      </c>
      <c r="AU957" s="210" t="s">
        <v>83</v>
      </c>
      <c r="AY957" s="209" t="s">
        <v>144</v>
      </c>
      <c r="BK957" s="211">
        <f>SUM(BK958:BK972)</f>
        <v>0</v>
      </c>
    </row>
    <row r="958" s="2" customFormat="1" ht="14.4" customHeight="1">
      <c r="A958" s="40"/>
      <c r="B958" s="41"/>
      <c r="C958" s="214" t="s">
        <v>1164</v>
      </c>
      <c r="D958" s="214" t="s">
        <v>147</v>
      </c>
      <c r="E958" s="215" t="s">
        <v>1165</v>
      </c>
      <c r="F958" s="216" t="s">
        <v>1166</v>
      </c>
      <c r="G958" s="217" t="s">
        <v>328</v>
      </c>
      <c r="H958" s="218">
        <v>96</v>
      </c>
      <c r="I958" s="219"/>
      <c r="J958" s="220">
        <f>ROUND(I958*H958,2)</f>
        <v>0</v>
      </c>
      <c r="K958" s="216" t="s">
        <v>151</v>
      </c>
      <c r="L958" s="46"/>
      <c r="M958" s="221" t="s">
        <v>19</v>
      </c>
      <c r="N958" s="222" t="s">
        <v>46</v>
      </c>
      <c r="O958" s="86"/>
      <c r="P958" s="223">
        <f>O958*H958</f>
        <v>0</v>
      </c>
      <c r="Q958" s="223">
        <v>2.0000000000000002E-05</v>
      </c>
      <c r="R958" s="223">
        <f>Q958*H958</f>
        <v>0.0019200000000000003</v>
      </c>
      <c r="S958" s="223">
        <v>0.0032000000000000002</v>
      </c>
      <c r="T958" s="224">
        <f>S958*H958</f>
        <v>0.30720000000000003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25" t="s">
        <v>203</v>
      </c>
      <c r="AT958" s="225" t="s">
        <v>147</v>
      </c>
      <c r="AU958" s="225" t="s">
        <v>85</v>
      </c>
      <c r="AY958" s="19" t="s">
        <v>144</v>
      </c>
      <c r="BE958" s="226">
        <f>IF(N958="základní",J958,0)</f>
        <v>0</v>
      </c>
      <c r="BF958" s="226">
        <f>IF(N958="snížená",J958,0)</f>
        <v>0</v>
      </c>
      <c r="BG958" s="226">
        <f>IF(N958="zákl. přenesená",J958,0)</f>
        <v>0</v>
      </c>
      <c r="BH958" s="226">
        <f>IF(N958="sníž. přenesená",J958,0)</f>
        <v>0</v>
      </c>
      <c r="BI958" s="226">
        <f>IF(N958="nulová",J958,0)</f>
        <v>0</v>
      </c>
      <c r="BJ958" s="19" t="s">
        <v>83</v>
      </c>
      <c r="BK958" s="226">
        <f>ROUND(I958*H958,2)</f>
        <v>0</v>
      </c>
      <c r="BL958" s="19" t="s">
        <v>203</v>
      </c>
      <c r="BM958" s="225" t="s">
        <v>1167</v>
      </c>
    </row>
    <row r="959" s="2" customFormat="1">
      <c r="A959" s="40"/>
      <c r="B959" s="41"/>
      <c r="C959" s="42"/>
      <c r="D959" s="227" t="s">
        <v>154</v>
      </c>
      <c r="E959" s="42"/>
      <c r="F959" s="228" t="s">
        <v>1168</v>
      </c>
      <c r="G959" s="42"/>
      <c r="H959" s="42"/>
      <c r="I959" s="229"/>
      <c r="J959" s="42"/>
      <c r="K959" s="42"/>
      <c r="L959" s="46"/>
      <c r="M959" s="230"/>
      <c r="N959" s="231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154</v>
      </c>
      <c r="AU959" s="19" t="s">
        <v>85</v>
      </c>
    </row>
    <row r="960" s="2" customFormat="1">
      <c r="A960" s="40"/>
      <c r="B960" s="41"/>
      <c r="C960" s="42"/>
      <c r="D960" s="232" t="s">
        <v>155</v>
      </c>
      <c r="E960" s="42"/>
      <c r="F960" s="233" t="s">
        <v>1169</v>
      </c>
      <c r="G960" s="42"/>
      <c r="H960" s="42"/>
      <c r="I960" s="229"/>
      <c r="J960" s="42"/>
      <c r="K960" s="42"/>
      <c r="L960" s="46"/>
      <c r="M960" s="230"/>
      <c r="N960" s="231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155</v>
      </c>
      <c r="AU960" s="19" t="s">
        <v>85</v>
      </c>
    </row>
    <row r="961" s="13" customFormat="1">
      <c r="A961" s="13"/>
      <c r="B961" s="235"/>
      <c r="C961" s="236"/>
      <c r="D961" s="227" t="s">
        <v>173</v>
      </c>
      <c r="E961" s="237" t="s">
        <v>19</v>
      </c>
      <c r="F961" s="238" t="s">
        <v>1170</v>
      </c>
      <c r="G961" s="236"/>
      <c r="H961" s="239">
        <v>96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173</v>
      </c>
      <c r="AU961" s="245" t="s">
        <v>85</v>
      </c>
      <c r="AV961" s="13" t="s">
        <v>85</v>
      </c>
      <c r="AW961" s="13" t="s">
        <v>37</v>
      </c>
      <c r="AX961" s="13" t="s">
        <v>83</v>
      </c>
      <c r="AY961" s="245" t="s">
        <v>144</v>
      </c>
    </row>
    <row r="962" s="2" customFormat="1" ht="14.4" customHeight="1">
      <c r="A962" s="40"/>
      <c r="B962" s="41"/>
      <c r="C962" s="214" t="s">
        <v>1171</v>
      </c>
      <c r="D962" s="214" t="s">
        <v>147</v>
      </c>
      <c r="E962" s="215" t="s">
        <v>1172</v>
      </c>
      <c r="F962" s="216" t="s">
        <v>1173</v>
      </c>
      <c r="G962" s="217" t="s">
        <v>328</v>
      </c>
      <c r="H962" s="218">
        <v>96</v>
      </c>
      <c r="I962" s="219"/>
      <c r="J962" s="220">
        <f>ROUND(I962*H962,2)</f>
        <v>0</v>
      </c>
      <c r="K962" s="216" t="s">
        <v>151</v>
      </c>
      <c r="L962" s="46"/>
      <c r="M962" s="221" t="s">
        <v>19</v>
      </c>
      <c r="N962" s="222" t="s">
        <v>46</v>
      </c>
      <c r="O962" s="86"/>
      <c r="P962" s="223">
        <f>O962*H962</f>
        <v>0</v>
      </c>
      <c r="Q962" s="223">
        <v>0.00189</v>
      </c>
      <c r="R962" s="223">
        <f>Q962*H962</f>
        <v>0.18143999999999999</v>
      </c>
      <c r="S962" s="223">
        <v>0</v>
      </c>
      <c r="T962" s="224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25" t="s">
        <v>203</v>
      </c>
      <c r="AT962" s="225" t="s">
        <v>147</v>
      </c>
      <c r="AU962" s="225" t="s">
        <v>85</v>
      </c>
      <c r="AY962" s="19" t="s">
        <v>144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9" t="s">
        <v>83</v>
      </c>
      <c r="BK962" s="226">
        <f>ROUND(I962*H962,2)</f>
        <v>0</v>
      </c>
      <c r="BL962" s="19" t="s">
        <v>203</v>
      </c>
      <c r="BM962" s="225" t="s">
        <v>1174</v>
      </c>
    </row>
    <row r="963" s="2" customFormat="1">
      <c r="A963" s="40"/>
      <c r="B963" s="41"/>
      <c r="C963" s="42"/>
      <c r="D963" s="227" t="s">
        <v>154</v>
      </c>
      <c r="E963" s="42"/>
      <c r="F963" s="228" t="s">
        <v>1175</v>
      </c>
      <c r="G963" s="42"/>
      <c r="H963" s="42"/>
      <c r="I963" s="229"/>
      <c r="J963" s="42"/>
      <c r="K963" s="42"/>
      <c r="L963" s="46"/>
      <c r="M963" s="230"/>
      <c r="N963" s="231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154</v>
      </c>
      <c r="AU963" s="19" t="s">
        <v>85</v>
      </c>
    </row>
    <row r="964" s="2" customFormat="1">
      <c r="A964" s="40"/>
      <c r="B964" s="41"/>
      <c r="C964" s="42"/>
      <c r="D964" s="232" t="s">
        <v>155</v>
      </c>
      <c r="E964" s="42"/>
      <c r="F964" s="233" t="s">
        <v>1176</v>
      </c>
      <c r="G964" s="42"/>
      <c r="H964" s="42"/>
      <c r="I964" s="229"/>
      <c r="J964" s="42"/>
      <c r="K964" s="42"/>
      <c r="L964" s="46"/>
      <c r="M964" s="230"/>
      <c r="N964" s="231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155</v>
      </c>
      <c r="AU964" s="19" t="s">
        <v>85</v>
      </c>
    </row>
    <row r="965" s="13" customFormat="1">
      <c r="A965" s="13"/>
      <c r="B965" s="235"/>
      <c r="C965" s="236"/>
      <c r="D965" s="227" t="s">
        <v>173</v>
      </c>
      <c r="E965" s="237" t="s">
        <v>19</v>
      </c>
      <c r="F965" s="238" t="s">
        <v>984</v>
      </c>
      <c r="G965" s="236"/>
      <c r="H965" s="239">
        <v>96</v>
      </c>
      <c r="I965" s="240"/>
      <c r="J965" s="236"/>
      <c r="K965" s="236"/>
      <c r="L965" s="241"/>
      <c r="M965" s="242"/>
      <c r="N965" s="243"/>
      <c r="O965" s="243"/>
      <c r="P965" s="243"/>
      <c r="Q965" s="243"/>
      <c r="R965" s="243"/>
      <c r="S965" s="243"/>
      <c r="T965" s="244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5" t="s">
        <v>173</v>
      </c>
      <c r="AU965" s="245" t="s">
        <v>85</v>
      </c>
      <c r="AV965" s="13" t="s">
        <v>85</v>
      </c>
      <c r="AW965" s="13" t="s">
        <v>37</v>
      </c>
      <c r="AX965" s="13" t="s">
        <v>75</v>
      </c>
      <c r="AY965" s="245" t="s">
        <v>144</v>
      </c>
    </row>
    <row r="966" s="14" customFormat="1">
      <c r="A966" s="14"/>
      <c r="B966" s="246"/>
      <c r="C966" s="247"/>
      <c r="D966" s="227" t="s">
        <v>173</v>
      </c>
      <c r="E966" s="248" t="s">
        <v>19</v>
      </c>
      <c r="F966" s="249" t="s">
        <v>175</v>
      </c>
      <c r="G966" s="247"/>
      <c r="H966" s="250">
        <v>96</v>
      </c>
      <c r="I966" s="251"/>
      <c r="J966" s="247"/>
      <c r="K966" s="247"/>
      <c r="L966" s="252"/>
      <c r="M966" s="253"/>
      <c r="N966" s="254"/>
      <c r="O966" s="254"/>
      <c r="P966" s="254"/>
      <c r="Q966" s="254"/>
      <c r="R966" s="254"/>
      <c r="S966" s="254"/>
      <c r="T966" s="255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6" t="s">
        <v>173</v>
      </c>
      <c r="AU966" s="256" t="s">
        <v>85</v>
      </c>
      <c r="AV966" s="14" t="s">
        <v>176</v>
      </c>
      <c r="AW966" s="14" t="s">
        <v>37</v>
      </c>
      <c r="AX966" s="14" t="s">
        <v>83</v>
      </c>
      <c r="AY966" s="256" t="s">
        <v>144</v>
      </c>
    </row>
    <row r="967" s="2" customFormat="1" ht="14.4" customHeight="1">
      <c r="A967" s="40"/>
      <c r="B967" s="41"/>
      <c r="C967" s="214" t="s">
        <v>1177</v>
      </c>
      <c r="D967" s="214" t="s">
        <v>147</v>
      </c>
      <c r="E967" s="215" t="s">
        <v>1178</v>
      </c>
      <c r="F967" s="216" t="s">
        <v>1179</v>
      </c>
      <c r="G967" s="217" t="s">
        <v>435</v>
      </c>
      <c r="H967" s="218">
        <v>0.183</v>
      </c>
      <c r="I967" s="219"/>
      <c r="J967" s="220">
        <f>ROUND(I967*H967,2)</f>
        <v>0</v>
      </c>
      <c r="K967" s="216" t="s">
        <v>151</v>
      </c>
      <c r="L967" s="46"/>
      <c r="M967" s="221" t="s">
        <v>19</v>
      </c>
      <c r="N967" s="222" t="s">
        <v>46</v>
      </c>
      <c r="O967" s="86"/>
      <c r="P967" s="223">
        <f>O967*H967</f>
        <v>0</v>
      </c>
      <c r="Q967" s="223">
        <v>0</v>
      </c>
      <c r="R967" s="223">
        <f>Q967*H967</f>
        <v>0</v>
      </c>
      <c r="S967" s="223">
        <v>0</v>
      </c>
      <c r="T967" s="224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5" t="s">
        <v>203</v>
      </c>
      <c r="AT967" s="225" t="s">
        <v>147</v>
      </c>
      <c r="AU967" s="225" t="s">
        <v>85</v>
      </c>
      <c r="AY967" s="19" t="s">
        <v>144</v>
      </c>
      <c r="BE967" s="226">
        <f>IF(N967="základní",J967,0)</f>
        <v>0</v>
      </c>
      <c r="BF967" s="226">
        <f>IF(N967="snížená",J967,0)</f>
        <v>0</v>
      </c>
      <c r="BG967" s="226">
        <f>IF(N967="zákl. přenesená",J967,0)</f>
        <v>0</v>
      </c>
      <c r="BH967" s="226">
        <f>IF(N967="sníž. přenesená",J967,0)</f>
        <v>0</v>
      </c>
      <c r="BI967" s="226">
        <f>IF(N967="nulová",J967,0)</f>
        <v>0</v>
      </c>
      <c r="BJ967" s="19" t="s">
        <v>83</v>
      </c>
      <c r="BK967" s="226">
        <f>ROUND(I967*H967,2)</f>
        <v>0</v>
      </c>
      <c r="BL967" s="19" t="s">
        <v>203</v>
      </c>
      <c r="BM967" s="225" t="s">
        <v>1180</v>
      </c>
    </row>
    <row r="968" s="2" customFormat="1">
      <c r="A968" s="40"/>
      <c r="B968" s="41"/>
      <c r="C968" s="42"/>
      <c r="D968" s="227" t="s">
        <v>154</v>
      </c>
      <c r="E968" s="42"/>
      <c r="F968" s="228" t="s">
        <v>1181</v>
      </c>
      <c r="G968" s="42"/>
      <c r="H968" s="42"/>
      <c r="I968" s="229"/>
      <c r="J968" s="42"/>
      <c r="K968" s="42"/>
      <c r="L968" s="46"/>
      <c r="M968" s="230"/>
      <c r="N968" s="231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154</v>
      </c>
      <c r="AU968" s="19" t="s">
        <v>85</v>
      </c>
    </row>
    <row r="969" s="2" customFormat="1">
      <c r="A969" s="40"/>
      <c r="B969" s="41"/>
      <c r="C969" s="42"/>
      <c r="D969" s="232" t="s">
        <v>155</v>
      </c>
      <c r="E969" s="42"/>
      <c r="F969" s="233" t="s">
        <v>1182</v>
      </c>
      <c r="G969" s="42"/>
      <c r="H969" s="42"/>
      <c r="I969" s="229"/>
      <c r="J969" s="42"/>
      <c r="K969" s="42"/>
      <c r="L969" s="46"/>
      <c r="M969" s="230"/>
      <c r="N969" s="231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155</v>
      </c>
      <c r="AU969" s="19" t="s">
        <v>85</v>
      </c>
    </row>
    <row r="970" s="2" customFormat="1" ht="14.4" customHeight="1">
      <c r="A970" s="40"/>
      <c r="B970" s="41"/>
      <c r="C970" s="214" t="s">
        <v>1183</v>
      </c>
      <c r="D970" s="214" t="s">
        <v>147</v>
      </c>
      <c r="E970" s="215" t="s">
        <v>1184</v>
      </c>
      <c r="F970" s="216" t="s">
        <v>1185</v>
      </c>
      <c r="G970" s="217" t="s">
        <v>435</v>
      </c>
      <c r="H970" s="218">
        <v>0.183</v>
      </c>
      <c r="I970" s="219"/>
      <c r="J970" s="220">
        <f>ROUND(I970*H970,2)</f>
        <v>0</v>
      </c>
      <c r="K970" s="216" t="s">
        <v>151</v>
      </c>
      <c r="L970" s="46"/>
      <c r="M970" s="221" t="s">
        <v>19</v>
      </c>
      <c r="N970" s="222" t="s">
        <v>46</v>
      </c>
      <c r="O970" s="86"/>
      <c r="P970" s="223">
        <f>O970*H970</f>
        <v>0</v>
      </c>
      <c r="Q970" s="223">
        <v>0</v>
      </c>
      <c r="R970" s="223">
        <f>Q970*H970</f>
        <v>0</v>
      </c>
      <c r="S970" s="223">
        <v>0</v>
      </c>
      <c r="T970" s="224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5" t="s">
        <v>203</v>
      </c>
      <c r="AT970" s="225" t="s">
        <v>147</v>
      </c>
      <c r="AU970" s="225" t="s">
        <v>85</v>
      </c>
      <c r="AY970" s="19" t="s">
        <v>144</v>
      </c>
      <c r="BE970" s="226">
        <f>IF(N970="základní",J970,0)</f>
        <v>0</v>
      </c>
      <c r="BF970" s="226">
        <f>IF(N970="snížená",J970,0)</f>
        <v>0</v>
      </c>
      <c r="BG970" s="226">
        <f>IF(N970="zákl. přenesená",J970,0)</f>
        <v>0</v>
      </c>
      <c r="BH970" s="226">
        <f>IF(N970="sníž. přenesená",J970,0)</f>
        <v>0</v>
      </c>
      <c r="BI970" s="226">
        <f>IF(N970="nulová",J970,0)</f>
        <v>0</v>
      </c>
      <c r="BJ970" s="19" t="s">
        <v>83</v>
      </c>
      <c r="BK970" s="226">
        <f>ROUND(I970*H970,2)</f>
        <v>0</v>
      </c>
      <c r="BL970" s="19" t="s">
        <v>203</v>
      </c>
      <c r="BM970" s="225" t="s">
        <v>1186</v>
      </c>
    </row>
    <row r="971" s="2" customFormat="1">
      <c r="A971" s="40"/>
      <c r="B971" s="41"/>
      <c r="C971" s="42"/>
      <c r="D971" s="227" t="s">
        <v>154</v>
      </c>
      <c r="E971" s="42"/>
      <c r="F971" s="228" t="s">
        <v>1187</v>
      </c>
      <c r="G971" s="42"/>
      <c r="H971" s="42"/>
      <c r="I971" s="229"/>
      <c r="J971" s="42"/>
      <c r="K971" s="42"/>
      <c r="L971" s="46"/>
      <c r="M971" s="230"/>
      <c r="N971" s="231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154</v>
      </c>
      <c r="AU971" s="19" t="s">
        <v>85</v>
      </c>
    </row>
    <row r="972" s="2" customFormat="1">
      <c r="A972" s="40"/>
      <c r="B972" s="41"/>
      <c r="C972" s="42"/>
      <c r="D972" s="232" t="s">
        <v>155</v>
      </c>
      <c r="E972" s="42"/>
      <c r="F972" s="233" t="s">
        <v>1188</v>
      </c>
      <c r="G972" s="42"/>
      <c r="H972" s="42"/>
      <c r="I972" s="229"/>
      <c r="J972" s="42"/>
      <c r="K972" s="42"/>
      <c r="L972" s="46"/>
      <c r="M972" s="230"/>
      <c r="N972" s="231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155</v>
      </c>
      <c r="AU972" s="19" t="s">
        <v>85</v>
      </c>
    </row>
    <row r="973" s="12" customFormat="1" ht="22.8" customHeight="1">
      <c r="A973" s="12"/>
      <c r="B973" s="198"/>
      <c r="C973" s="199"/>
      <c r="D973" s="200" t="s">
        <v>74</v>
      </c>
      <c r="E973" s="212" t="s">
        <v>1189</v>
      </c>
      <c r="F973" s="212" t="s">
        <v>1190</v>
      </c>
      <c r="G973" s="199"/>
      <c r="H973" s="199"/>
      <c r="I973" s="202"/>
      <c r="J973" s="213">
        <f>BK973</f>
        <v>0</v>
      </c>
      <c r="K973" s="199"/>
      <c r="L973" s="204"/>
      <c r="M973" s="205"/>
      <c r="N973" s="206"/>
      <c r="O973" s="206"/>
      <c r="P973" s="207">
        <f>SUM(P974:P1007)</f>
        <v>0</v>
      </c>
      <c r="Q973" s="206"/>
      <c r="R973" s="207">
        <f>SUM(R974:R1007)</f>
        <v>0.012009600000000001</v>
      </c>
      <c r="S973" s="206"/>
      <c r="T973" s="208">
        <f>SUM(T974:T1007)</f>
        <v>0.20563200000000004</v>
      </c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R973" s="209" t="s">
        <v>85</v>
      </c>
      <c r="AT973" s="210" t="s">
        <v>74</v>
      </c>
      <c r="AU973" s="210" t="s">
        <v>83</v>
      </c>
      <c r="AY973" s="209" t="s">
        <v>144</v>
      </c>
      <c r="BK973" s="211">
        <f>SUM(BK974:BK1007)</f>
        <v>0</v>
      </c>
    </row>
    <row r="974" s="2" customFormat="1" ht="14.4" customHeight="1">
      <c r="A974" s="40"/>
      <c r="B974" s="41"/>
      <c r="C974" s="214" t="s">
        <v>1191</v>
      </c>
      <c r="D974" s="214" t="s">
        <v>147</v>
      </c>
      <c r="E974" s="215" t="s">
        <v>1192</v>
      </c>
      <c r="F974" s="216" t="s">
        <v>1193</v>
      </c>
      <c r="G974" s="217" t="s">
        <v>150</v>
      </c>
      <c r="H974" s="218">
        <v>6</v>
      </c>
      <c r="I974" s="219"/>
      <c r="J974" s="220">
        <f>ROUND(I974*H974,2)</f>
        <v>0</v>
      </c>
      <c r="K974" s="216" t="s">
        <v>151</v>
      </c>
      <c r="L974" s="46"/>
      <c r="M974" s="221" t="s">
        <v>19</v>
      </c>
      <c r="N974" s="222" t="s">
        <v>46</v>
      </c>
      <c r="O974" s="86"/>
      <c r="P974" s="223">
        <f>O974*H974</f>
        <v>0</v>
      </c>
      <c r="Q974" s="223">
        <v>0</v>
      </c>
      <c r="R974" s="223">
        <f>Q974*H974</f>
        <v>0</v>
      </c>
      <c r="S974" s="223">
        <v>0</v>
      </c>
      <c r="T974" s="224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5" t="s">
        <v>203</v>
      </c>
      <c r="AT974" s="225" t="s">
        <v>147</v>
      </c>
      <c r="AU974" s="225" t="s">
        <v>85</v>
      </c>
      <c r="AY974" s="19" t="s">
        <v>144</v>
      </c>
      <c r="BE974" s="226">
        <f>IF(N974="základní",J974,0)</f>
        <v>0</v>
      </c>
      <c r="BF974" s="226">
        <f>IF(N974="snížená",J974,0)</f>
        <v>0</v>
      </c>
      <c r="BG974" s="226">
        <f>IF(N974="zákl. přenesená",J974,0)</f>
        <v>0</v>
      </c>
      <c r="BH974" s="226">
        <f>IF(N974="sníž. přenesená",J974,0)</f>
        <v>0</v>
      </c>
      <c r="BI974" s="226">
        <f>IF(N974="nulová",J974,0)</f>
        <v>0</v>
      </c>
      <c r="BJ974" s="19" t="s">
        <v>83</v>
      </c>
      <c r="BK974" s="226">
        <f>ROUND(I974*H974,2)</f>
        <v>0</v>
      </c>
      <c r="BL974" s="19" t="s">
        <v>203</v>
      </c>
      <c r="BM974" s="225" t="s">
        <v>1194</v>
      </c>
    </row>
    <row r="975" s="2" customFormat="1">
      <c r="A975" s="40"/>
      <c r="B975" s="41"/>
      <c r="C975" s="42"/>
      <c r="D975" s="227" t="s">
        <v>154</v>
      </c>
      <c r="E975" s="42"/>
      <c r="F975" s="228" t="s">
        <v>1195</v>
      </c>
      <c r="G975" s="42"/>
      <c r="H975" s="42"/>
      <c r="I975" s="229"/>
      <c r="J975" s="42"/>
      <c r="K975" s="42"/>
      <c r="L975" s="46"/>
      <c r="M975" s="230"/>
      <c r="N975" s="231"/>
      <c r="O975" s="86"/>
      <c r="P975" s="86"/>
      <c r="Q975" s="86"/>
      <c r="R975" s="86"/>
      <c r="S975" s="86"/>
      <c r="T975" s="87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154</v>
      </c>
      <c r="AU975" s="19" t="s">
        <v>85</v>
      </c>
    </row>
    <row r="976" s="2" customFormat="1">
      <c r="A976" s="40"/>
      <c r="B976" s="41"/>
      <c r="C976" s="42"/>
      <c r="D976" s="232" t="s">
        <v>155</v>
      </c>
      <c r="E976" s="42"/>
      <c r="F976" s="233" t="s">
        <v>1196</v>
      </c>
      <c r="G976" s="42"/>
      <c r="H976" s="42"/>
      <c r="I976" s="229"/>
      <c r="J976" s="42"/>
      <c r="K976" s="42"/>
      <c r="L976" s="46"/>
      <c r="M976" s="230"/>
      <c r="N976" s="231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155</v>
      </c>
      <c r="AU976" s="19" t="s">
        <v>85</v>
      </c>
    </row>
    <row r="977" s="2" customFormat="1" ht="14.4" customHeight="1">
      <c r="A977" s="40"/>
      <c r="B977" s="41"/>
      <c r="C977" s="214" t="s">
        <v>1197</v>
      </c>
      <c r="D977" s="214" t="s">
        <v>147</v>
      </c>
      <c r="E977" s="215" t="s">
        <v>1198</v>
      </c>
      <c r="F977" s="216" t="s">
        <v>1199</v>
      </c>
      <c r="G977" s="217" t="s">
        <v>187</v>
      </c>
      <c r="H977" s="218">
        <v>8.6400000000000006</v>
      </c>
      <c r="I977" s="219"/>
      <c r="J977" s="220">
        <f>ROUND(I977*H977,2)</f>
        <v>0</v>
      </c>
      <c r="K977" s="216" t="s">
        <v>151</v>
      </c>
      <c r="L977" s="46"/>
      <c r="M977" s="221" t="s">
        <v>19</v>
      </c>
      <c r="N977" s="222" t="s">
        <v>46</v>
      </c>
      <c r="O977" s="86"/>
      <c r="P977" s="223">
        <f>O977*H977</f>
        <v>0</v>
      </c>
      <c r="Q977" s="223">
        <v>0</v>
      </c>
      <c r="R977" s="223">
        <f>Q977*H977</f>
        <v>0</v>
      </c>
      <c r="S977" s="223">
        <v>0.023800000000000002</v>
      </c>
      <c r="T977" s="224">
        <f>S977*H977</f>
        <v>0.20563200000000004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25" t="s">
        <v>203</v>
      </c>
      <c r="AT977" s="225" t="s">
        <v>147</v>
      </c>
      <c r="AU977" s="225" t="s">
        <v>85</v>
      </c>
      <c r="AY977" s="19" t="s">
        <v>144</v>
      </c>
      <c r="BE977" s="226">
        <f>IF(N977="základní",J977,0)</f>
        <v>0</v>
      </c>
      <c r="BF977" s="226">
        <f>IF(N977="snížená",J977,0)</f>
        <v>0</v>
      </c>
      <c r="BG977" s="226">
        <f>IF(N977="zákl. přenesená",J977,0)</f>
        <v>0</v>
      </c>
      <c r="BH977" s="226">
        <f>IF(N977="sníž. přenesená",J977,0)</f>
        <v>0</v>
      </c>
      <c r="BI977" s="226">
        <f>IF(N977="nulová",J977,0)</f>
        <v>0</v>
      </c>
      <c r="BJ977" s="19" t="s">
        <v>83</v>
      </c>
      <c r="BK977" s="226">
        <f>ROUND(I977*H977,2)</f>
        <v>0</v>
      </c>
      <c r="BL977" s="19" t="s">
        <v>203</v>
      </c>
      <c r="BM977" s="225" t="s">
        <v>1200</v>
      </c>
    </row>
    <row r="978" s="2" customFormat="1">
      <c r="A978" s="40"/>
      <c r="B978" s="41"/>
      <c r="C978" s="42"/>
      <c r="D978" s="227" t="s">
        <v>154</v>
      </c>
      <c r="E978" s="42"/>
      <c r="F978" s="228" t="s">
        <v>1201</v>
      </c>
      <c r="G978" s="42"/>
      <c r="H978" s="42"/>
      <c r="I978" s="229"/>
      <c r="J978" s="42"/>
      <c r="K978" s="42"/>
      <c r="L978" s="46"/>
      <c r="M978" s="230"/>
      <c r="N978" s="231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154</v>
      </c>
      <c r="AU978" s="19" t="s">
        <v>85</v>
      </c>
    </row>
    <row r="979" s="2" customFormat="1">
      <c r="A979" s="40"/>
      <c r="B979" s="41"/>
      <c r="C979" s="42"/>
      <c r="D979" s="232" t="s">
        <v>155</v>
      </c>
      <c r="E979" s="42"/>
      <c r="F979" s="233" t="s">
        <v>1202</v>
      </c>
      <c r="G979" s="42"/>
      <c r="H979" s="42"/>
      <c r="I979" s="229"/>
      <c r="J979" s="42"/>
      <c r="K979" s="42"/>
      <c r="L979" s="46"/>
      <c r="M979" s="230"/>
      <c r="N979" s="231"/>
      <c r="O979" s="86"/>
      <c r="P979" s="86"/>
      <c r="Q979" s="86"/>
      <c r="R979" s="86"/>
      <c r="S979" s="86"/>
      <c r="T979" s="87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T979" s="19" t="s">
        <v>155</v>
      </c>
      <c r="AU979" s="19" t="s">
        <v>85</v>
      </c>
    </row>
    <row r="980" s="2" customFormat="1">
      <c r="A980" s="40"/>
      <c r="B980" s="41"/>
      <c r="C980" s="42"/>
      <c r="D980" s="227" t="s">
        <v>162</v>
      </c>
      <c r="E980" s="42"/>
      <c r="F980" s="234" t="s">
        <v>1203</v>
      </c>
      <c r="G980" s="42"/>
      <c r="H980" s="42"/>
      <c r="I980" s="229"/>
      <c r="J980" s="42"/>
      <c r="K980" s="42"/>
      <c r="L980" s="46"/>
      <c r="M980" s="230"/>
      <c r="N980" s="231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162</v>
      </c>
      <c r="AU980" s="19" t="s">
        <v>85</v>
      </c>
    </row>
    <row r="981" s="15" customFormat="1">
      <c r="A981" s="15"/>
      <c r="B981" s="261"/>
      <c r="C981" s="262"/>
      <c r="D981" s="227" t="s">
        <v>173</v>
      </c>
      <c r="E981" s="263" t="s">
        <v>19</v>
      </c>
      <c r="F981" s="264" t="s">
        <v>396</v>
      </c>
      <c r="G981" s="262"/>
      <c r="H981" s="263" t="s">
        <v>19</v>
      </c>
      <c r="I981" s="265"/>
      <c r="J981" s="262"/>
      <c r="K981" s="262"/>
      <c r="L981" s="266"/>
      <c r="M981" s="267"/>
      <c r="N981" s="268"/>
      <c r="O981" s="268"/>
      <c r="P981" s="268"/>
      <c r="Q981" s="268"/>
      <c r="R981" s="268"/>
      <c r="S981" s="268"/>
      <c r="T981" s="269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T981" s="270" t="s">
        <v>173</v>
      </c>
      <c r="AU981" s="270" t="s">
        <v>85</v>
      </c>
      <c r="AV981" s="15" t="s">
        <v>83</v>
      </c>
      <c r="AW981" s="15" t="s">
        <v>37</v>
      </c>
      <c r="AX981" s="15" t="s">
        <v>75</v>
      </c>
      <c r="AY981" s="270" t="s">
        <v>144</v>
      </c>
    </row>
    <row r="982" s="13" customFormat="1">
      <c r="A982" s="13"/>
      <c r="B982" s="235"/>
      <c r="C982" s="236"/>
      <c r="D982" s="227" t="s">
        <v>173</v>
      </c>
      <c r="E982" s="237" t="s">
        <v>19</v>
      </c>
      <c r="F982" s="238" t="s">
        <v>1204</v>
      </c>
      <c r="G982" s="236"/>
      <c r="H982" s="239">
        <v>8.6400000000000006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173</v>
      </c>
      <c r="AU982" s="245" t="s">
        <v>85</v>
      </c>
      <c r="AV982" s="13" t="s">
        <v>85</v>
      </c>
      <c r="AW982" s="13" t="s">
        <v>37</v>
      </c>
      <c r="AX982" s="13" t="s">
        <v>75</v>
      </c>
      <c r="AY982" s="245" t="s">
        <v>144</v>
      </c>
    </row>
    <row r="983" s="14" customFormat="1">
      <c r="A983" s="14"/>
      <c r="B983" s="246"/>
      <c r="C983" s="247"/>
      <c r="D983" s="227" t="s">
        <v>173</v>
      </c>
      <c r="E983" s="248" t="s">
        <v>19</v>
      </c>
      <c r="F983" s="249" t="s">
        <v>175</v>
      </c>
      <c r="G983" s="247"/>
      <c r="H983" s="250">
        <v>8.6400000000000006</v>
      </c>
      <c r="I983" s="251"/>
      <c r="J983" s="247"/>
      <c r="K983" s="247"/>
      <c r="L983" s="252"/>
      <c r="M983" s="253"/>
      <c r="N983" s="254"/>
      <c r="O983" s="254"/>
      <c r="P983" s="254"/>
      <c r="Q983" s="254"/>
      <c r="R983" s="254"/>
      <c r="S983" s="254"/>
      <c r="T983" s="255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56" t="s">
        <v>173</v>
      </c>
      <c r="AU983" s="256" t="s">
        <v>85</v>
      </c>
      <c r="AV983" s="14" t="s">
        <v>176</v>
      </c>
      <c r="AW983" s="14" t="s">
        <v>37</v>
      </c>
      <c r="AX983" s="14" t="s">
        <v>83</v>
      </c>
      <c r="AY983" s="256" t="s">
        <v>144</v>
      </c>
    </row>
    <row r="984" s="2" customFormat="1" ht="14.4" customHeight="1">
      <c r="A984" s="40"/>
      <c r="B984" s="41"/>
      <c r="C984" s="214" t="s">
        <v>1205</v>
      </c>
      <c r="D984" s="214" t="s">
        <v>147</v>
      </c>
      <c r="E984" s="215" t="s">
        <v>1206</v>
      </c>
      <c r="F984" s="216" t="s">
        <v>1207</v>
      </c>
      <c r="G984" s="217" t="s">
        <v>187</v>
      </c>
      <c r="H984" s="218">
        <v>8.6400000000000006</v>
      </c>
      <c r="I984" s="219"/>
      <c r="J984" s="220">
        <f>ROUND(I984*H984,2)</f>
        <v>0</v>
      </c>
      <c r="K984" s="216" t="s">
        <v>151</v>
      </c>
      <c r="L984" s="46"/>
      <c r="M984" s="221" t="s">
        <v>19</v>
      </c>
      <c r="N984" s="222" t="s">
        <v>46</v>
      </c>
      <c r="O984" s="86"/>
      <c r="P984" s="223">
        <f>O984*H984</f>
        <v>0</v>
      </c>
      <c r="Q984" s="223">
        <v>0</v>
      </c>
      <c r="R984" s="223">
        <f>Q984*H984</f>
        <v>0</v>
      </c>
      <c r="S984" s="223">
        <v>0</v>
      </c>
      <c r="T984" s="224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25" t="s">
        <v>203</v>
      </c>
      <c r="AT984" s="225" t="s">
        <v>147</v>
      </c>
      <c r="AU984" s="225" t="s">
        <v>85</v>
      </c>
      <c r="AY984" s="19" t="s">
        <v>144</v>
      </c>
      <c r="BE984" s="226">
        <f>IF(N984="základní",J984,0)</f>
        <v>0</v>
      </c>
      <c r="BF984" s="226">
        <f>IF(N984="snížená",J984,0)</f>
        <v>0</v>
      </c>
      <c r="BG984" s="226">
        <f>IF(N984="zákl. přenesená",J984,0)</f>
        <v>0</v>
      </c>
      <c r="BH984" s="226">
        <f>IF(N984="sníž. přenesená",J984,0)</f>
        <v>0</v>
      </c>
      <c r="BI984" s="226">
        <f>IF(N984="nulová",J984,0)</f>
        <v>0</v>
      </c>
      <c r="BJ984" s="19" t="s">
        <v>83</v>
      </c>
      <c r="BK984" s="226">
        <f>ROUND(I984*H984,2)</f>
        <v>0</v>
      </c>
      <c r="BL984" s="19" t="s">
        <v>203</v>
      </c>
      <c r="BM984" s="225" t="s">
        <v>1208</v>
      </c>
    </row>
    <row r="985" s="2" customFormat="1">
      <c r="A985" s="40"/>
      <c r="B985" s="41"/>
      <c r="C985" s="42"/>
      <c r="D985" s="227" t="s">
        <v>154</v>
      </c>
      <c r="E985" s="42"/>
      <c r="F985" s="228" t="s">
        <v>1209</v>
      </c>
      <c r="G985" s="42"/>
      <c r="H985" s="42"/>
      <c r="I985" s="229"/>
      <c r="J985" s="42"/>
      <c r="K985" s="42"/>
      <c r="L985" s="46"/>
      <c r="M985" s="230"/>
      <c r="N985" s="231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154</v>
      </c>
      <c r="AU985" s="19" t="s">
        <v>85</v>
      </c>
    </row>
    <row r="986" s="2" customFormat="1">
      <c r="A986" s="40"/>
      <c r="B986" s="41"/>
      <c r="C986" s="42"/>
      <c r="D986" s="232" t="s">
        <v>155</v>
      </c>
      <c r="E986" s="42"/>
      <c r="F986" s="233" t="s">
        <v>1210</v>
      </c>
      <c r="G986" s="42"/>
      <c r="H986" s="42"/>
      <c r="I986" s="229"/>
      <c r="J986" s="42"/>
      <c r="K986" s="42"/>
      <c r="L986" s="46"/>
      <c r="M986" s="230"/>
      <c r="N986" s="231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155</v>
      </c>
      <c r="AU986" s="19" t="s">
        <v>85</v>
      </c>
    </row>
    <row r="987" s="15" customFormat="1">
      <c r="A987" s="15"/>
      <c r="B987" s="261"/>
      <c r="C987" s="262"/>
      <c r="D987" s="227" t="s">
        <v>173</v>
      </c>
      <c r="E987" s="263" t="s">
        <v>19</v>
      </c>
      <c r="F987" s="264" t="s">
        <v>396</v>
      </c>
      <c r="G987" s="262"/>
      <c r="H987" s="263" t="s">
        <v>19</v>
      </c>
      <c r="I987" s="265"/>
      <c r="J987" s="262"/>
      <c r="K987" s="262"/>
      <c r="L987" s="266"/>
      <c r="M987" s="267"/>
      <c r="N987" s="268"/>
      <c r="O987" s="268"/>
      <c r="P987" s="268"/>
      <c r="Q987" s="268"/>
      <c r="R987" s="268"/>
      <c r="S987" s="268"/>
      <c r="T987" s="269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70" t="s">
        <v>173</v>
      </c>
      <c r="AU987" s="270" t="s">
        <v>85</v>
      </c>
      <c r="AV987" s="15" t="s">
        <v>83</v>
      </c>
      <c r="AW987" s="15" t="s">
        <v>37</v>
      </c>
      <c r="AX987" s="15" t="s">
        <v>75</v>
      </c>
      <c r="AY987" s="270" t="s">
        <v>144</v>
      </c>
    </row>
    <row r="988" s="13" customFormat="1">
      <c r="A988" s="13"/>
      <c r="B988" s="235"/>
      <c r="C988" s="236"/>
      <c r="D988" s="227" t="s">
        <v>173</v>
      </c>
      <c r="E988" s="237" t="s">
        <v>19</v>
      </c>
      <c r="F988" s="238" t="s">
        <v>1204</v>
      </c>
      <c r="G988" s="236"/>
      <c r="H988" s="239">
        <v>8.6400000000000006</v>
      </c>
      <c r="I988" s="240"/>
      <c r="J988" s="236"/>
      <c r="K988" s="236"/>
      <c r="L988" s="241"/>
      <c r="M988" s="242"/>
      <c r="N988" s="243"/>
      <c r="O988" s="243"/>
      <c r="P988" s="243"/>
      <c r="Q988" s="243"/>
      <c r="R988" s="243"/>
      <c r="S988" s="243"/>
      <c r="T988" s="24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5" t="s">
        <v>173</v>
      </c>
      <c r="AU988" s="245" t="s">
        <v>85</v>
      </c>
      <c r="AV988" s="13" t="s">
        <v>85</v>
      </c>
      <c r="AW988" s="13" t="s">
        <v>37</v>
      </c>
      <c r="AX988" s="13" t="s">
        <v>75</v>
      </c>
      <c r="AY988" s="245" t="s">
        <v>144</v>
      </c>
    </row>
    <row r="989" s="14" customFormat="1">
      <c r="A989" s="14"/>
      <c r="B989" s="246"/>
      <c r="C989" s="247"/>
      <c r="D989" s="227" t="s">
        <v>173</v>
      </c>
      <c r="E989" s="248" t="s">
        <v>19</v>
      </c>
      <c r="F989" s="249" t="s">
        <v>175</v>
      </c>
      <c r="G989" s="247"/>
      <c r="H989" s="250">
        <v>8.6400000000000006</v>
      </c>
      <c r="I989" s="251"/>
      <c r="J989" s="247"/>
      <c r="K989" s="247"/>
      <c r="L989" s="252"/>
      <c r="M989" s="253"/>
      <c r="N989" s="254"/>
      <c r="O989" s="254"/>
      <c r="P989" s="254"/>
      <c r="Q989" s="254"/>
      <c r="R989" s="254"/>
      <c r="S989" s="254"/>
      <c r="T989" s="25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6" t="s">
        <v>173</v>
      </c>
      <c r="AU989" s="256" t="s">
        <v>85</v>
      </c>
      <c r="AV989" s="14" t="s">
        <v>176</v>
      </c>
      <c r="AW989" s="14" t="s">
        <v>37</v>
      </c>
      <c r="AX989" s="14" t="s">
        <v>83</v>
      </c>
      <c r="AY989" s="256" t="s">
        <v>144</v>
      </c>
    </row>
    <row r="990" s="2" customFormat="1" ht="14.4" customHeight="1">
      <c r="A990" s="40"/>
      <c r="B990" s="41"/>
      <c r="C990" s="214" t="s">
        <v>1211</v>
      </c>
      <c r="D990" s="214" t="s">
        <v>147</v>
      </c>
      <c r="E990" s="215" t="s">
        <v>1212</v>
      </c>
      <c r="F990" s="216" t="s">
        <v>1213</v>
      </c>
      <c r="G990" s="217" t="s">
        <v>187</v>
      </c>
      <c r="H990" s="218">
        <v>8.6400000000000006</v>
      </c>
      <c r="I990" s="219"/>
      <c r="J990" s="220">
        <f>ROUND(I990*H990,2)</f>
        <v>0</v>
      </c>
      <c r="K990" s="216" t="s">
        <v>151</v>
      </c>
      <c r="L990" s="46"/>
      <c r="M990" s="221" t="s">
        <v>19</v>
      </c>
      <c r="N990" s="222" t="s">
        <v>46</v>
      </c>
      <c r="O990" s="86"/>
      <c r="P990" s="223">
        <f>O990*H990</f>
        <v>0</v>
      </c>
      <c r="Q990" s="223">
        <v>0.00139</v>
      </c>
      <c r="R990" s="223">
        <f>Q990*H990</f>
        <v>0.012009600000000001</v>
      </c>
      <c r="S990" s="223">
        <v>0</v>
      </c>
      <c r="T990" s="224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5" t="s">
        <v>203</v>
      </c>
      <c r="AT990" s="225" t="s">
        <v>147</v>
      </c>
      <c r="AU990" s="225" t="s">
        <v>85</v>
      </c>
      <c r="AY990" s="19" t="s">
        <v>144</v>
      </c>
      <c r="BE990" s="226">
        <f>IF(N990="základní",J990,0)</f>
        <v>0</v>
      </c>
      <c r="BF990" s="226">
        <f>IF(N990="snížená",J990,0)</f>
        <v>0</v>
      </c>
      <c r="BG990" s="226">
        <f>IF(N990="zákl. přenesená",J990,0)</f>
        <v>0</v>
      </c>
      <c r="BH990" s="226">
        <f>IF(N990="sníž. přenesená",J990,0)</f>
        <v>0</v>
      </c>
      <c r="BI990" s="226">
        <f>IF(N990="nulová",J990,0)</f>
        <v>0</v>
      </c>
      <c r="BJ990" s="19" t="s">
        <v>83</v>
      </c>
      <c r="BK990" s="226">
        <f>ROUND(I990*H990,2)</f>
        <v>0</v>
      </c>
      <c r="BL990" s="19" t="s">
        <v>203</v>
      </c>
      <c r="BM990" s="225" t="s">
        <v>1214</v>
      </c>
    </row>
    <row r="991" s="2" customFormat="1">
      <c r="A991" s="40"/>
      <c r="B991" s="41"/>
      <c r="C991" s="42"/>
      <c r="D991" s="227" t="s">
        <v>154</v>
      </c>
      <c r="E991" s="42"/>
      <c r="F991" s="228" t="s">
        <v>1215</v>
      </c>
      <c r="G991" s="42"/>
      <c r="H991" s="42"/>
      <c r="I991" s="229"/>
      <c r="J991" s="42"/>
      <c r="K991" s="42"/>
      <c r="L991" s="46"/>
      <c r="M991" s="230"/>
      <c r="N991" s="231"/>
      <c r="O991" s="86"/>
      <c r="P991" s="86"/>
      <c r="Q991" s="86"/>
      <c r="R991" s="86"/>
      <c r="S991" s="86"/>
      <c r="T991" s="87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9" t="s">
        <v>154</v>
      </c>
      <c r="AU991" s="19" t="s">
        <v>85</v>
      </c>
    </row>
    <row r="992" s="2" customFormat="1">
      <c r="A992" s="40"/>
      <c r="B992" s="41"/>
      <c r="C992" s="42"/>
      <c r="D992" s="232" t="s">
        <v>155</v>
      </c>
      <c r="E992" s="42"/>
      <c r="F992" s="233" t="s">
        <v>1216</v>
      </c>
      <c r="G992" s="42"/>
      <c r="H992" s="42"/>
      <c r="I992" s="229"/>
      <c r="J992" s="42"/>
      <c r="K992" s="42"/>
      <c r="L992" s="46"/>
      <c r="M992" s="230"/>
      <c r="N992" s="231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155</v>
      </c>
      <c r="AU992" s="19" t="s">
        <v>85</v>
      </c>
    </row>
    <row r="993" s="2" customFormat="1">
      <c r="A993" s="40"/>
      <c r="B993" s="41"/>
      <c r="C993" s="42"/>
      <c r="D993" s="227" t="s">
        <v>162</v>
      </c>
      <c r="E993" s="42"/>
      <c r="F993" s="234" t="s">
        <v>1217</v>
      </c>
      <c r="G993" s="42"/>
      <c r="H993" s="42"/>
      <c r="I993" s="229"/>
      <c r="J993" s="42"/>
      <c r="K993" s="42"/>
      <c r="L993" s="46"/>
      <c r="M993" s="230"/>
      <c r="N993" s="231"/>
      <c r="O993" s="86"/>
      <c r="P993" s="86"/>
      <c r="Q993" s="86"/>
      <c r="R993" s="86"/>
      <c r="S993" s="86"/>
      <c r="T993" s="87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T993" s="19" t="s">
        <v>162</v>
      </c>
      <c r="AU993" s="19" t="s">
        <v>85</v>
      </c>
    </row>
    <row r="994" s="15" customFormat="1">
      <c r="A994" s="15"/>
      <c r="B994" s="261"/>
      <c r="C994" s="262"/>
      <c r="D994" s="227" t="s">
        <v>173</v>
      </c>
      <c r="E994" s="263" t="s">
        <v>19</v>
      </c>
      <c r="F994" s="264" t="s">
        <v>396</v>
      </c>
      <c r="G994" s="262"/>
      <c r="H994" s="263" t="s">
        <v>19</v>
      </c>
      <c r="I994" s="265"/>
      <c r="J994" s="262"/>
      <c r="K994" s="262"/>
      <c r="L994" s="266"/>
      <c r="M994" s="267"/>
      <c r="N994" s="268"/>
      <c r="O994" s="268"/>
      <c r="P994" s="268"/>
      <c r="Q994" s="268"/>
      <c r="R994" s="268"/>
      <c r="S994" s="268"/>
      <c r="T994" s="269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70" t="s">
        <v>173</v>
      </c>
      <c r="AU994" s="270" t="s">
        <v>85</v>
      </c>
      <c r="AV994" s="15" t="s">
        <v>83</v>
      </c>
      <c r="AW994" s="15" t="s">
        <v>37</v>
      </c>
      <c r="AX994" s="15" t="s">
        <v>75</v>
      </c>
      <c r="AY994" s="270" t="s">
        <v>144</v>
      </c>
    </row>
    <row r="995" s="13" customFormat="1">
      <c r="A995" s="13"/>
      <c r="B995" s="235"/>
      <c r="C995" s="236"/>
      <c r="D995" s="227" t="s">
        <v>173</v>
      </c>
      <c r="E995" s="237" t="s">
        <v>19</v>
      </c>
      <c r="F995" s="238" t="s">
        <v>1204</v>
      </c>
      <c r="G995" s="236"/>
      <c r="H995" s="239">
        <v>8.6400000000000006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173</v>
      </c>
      <c r="AU995" s="245" t="s">
        <v>85</v>
      </c>
      <c r="AV995" s="13" t="s">
        <v>85</v>
      </c>
      <c r="AW995" s="13" t="s">
        <v>37</v>
      </c>
      <c r="AX995" s="13" t="s">
        <v>75</v>
      </c>
      <c r="AY995" s="245" t="s">
        <v>144</v>
      </c>
    </row>
    <row r="996" s="14" customFormat="1">
      <c r="A996" s="14"/>
      <c r="B996" s="246"/>
      <c r="C996" s="247"/>
      <c r="D996" s="227" t="s">
        <v>173</v>
      </c>
      <c r="E996" s="248" t="s">
        <v>19</v>
      </c>
      <c r="F996" s="249" t="s">
        <v>175</v>
      </c>
      <c r="G996" s="247"/>
      <c r="H996" s="250">
        <v>8.6400000000000006</v>
      </c>
      <c r="I996" s="251"/>
      <c r="J996" s="247"/>
      <c r="K996" s="247"/>
      <c r="L996" s="252"/>
      <c r="M996" s="253"/>
      <c r="N996" s="254"/>
      <c r="O996" s="254"/>
      <c r="P996" s="254"/>
      <c r="Q996" s="254"/>
      <c r="R996" s="254"/>
      <c r="S996" s="254"/>
      <c r="T996" s="255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6" t="s">
        <v>173</v>
      </c>
      <c r="AU996" s="256" t="s">
        <v>85</v>
      </c>
      <c r="AV996" s="14" t="s">
        <v>176</v>
      </c>
      <c r="AW996" s="14" t="s">
        <v>37</v>
      </c>
      <c r="AX996" s="14" t="s">
        <v>83</v>
      </c>
      <c r="AY996" s="256" t="s">
        <v>144</v>
      </c>
    </row>
    <row r="997" s="2" customFormat="1" ht="14.4" customHeight="1">
      <c r="A997" s="40"/>
      <c r="B997" s="41"/>
      <c r="C997" s="214" t="s">
        <v>1218</v>
      </c>
      <c r="D997" s="214" t="s">
        <v>147</v>
      </c>
      <c r="E997" s="215" t="s">
        <v>1219</v>
      </c>
      <c r="F997" s="216" t="s">
        <v>1220</v>
      </c>
      <c r="G997" s="217" t="s">
        <v>187</v>
      </c>
      <c r="H997" s="218">
        <v>8.6400000000000006</v>
      </c>
      <c r="I997" s="219"/>
      <c r="J997" s="220">
        <f>ROUND(I997*H997,2)</f>
        <v>0</v>
      </c>
      <c r="K997" s="216" t="s">
        <v>19</v>
      </c>
      <c r="L997" s="46"/>
      <c r="M997" s="221" t="s">
        <v>19</v>
      </c>
      <c r="N997" s="222" t="s">
        <v>46</v>
      </c>
      <c r="O997" s="86"/>
      <c r="P997" s="223">
        <f>O997*H997</f>
        <v>0</v>
      </c>
      <c r="Q997" s="223">
        <v>0</v>
      </c>
      <c r="R997" s="223">
        <f>Q997*H997</f>
        <v>0</v>
      </c>
      <c r="S997" s="223">
        <v>0</v>
      </c>
      <c r="T997" s="224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5" t="s">
        <v>203</v>
      </c>
      <c r="AT997" s="225" t="s">
        <v>147</v>
      </c>
      <c r="AU997" s="225" t="s">
        <v>85</v>
      </c>
      <c r="AY997" s="19" t="s">
        <v>144</v>
      </c>
      <c r="BE997" s="226">
        <f>IF(N997="základní",J997,0)</f>
        <v>0</v>
      </c>
      <c r="BF997" s="226">
        <f>IF(N997="snížená",J997,0)</f>
        <v>0</v>
      </c>
      <c r="BG997" s="226">
        <f>IF(N997="zákl. přenesená",J997,0)</f>
        <v>0</v>
      </c>
      <c r="BH997" s="226">
        <f>IF(N997="sníž. přenesená",J997,0)</f>
        <v>0</v>
      </c>
      <c r="BI997" s="226">
        <f>IF(N997="nulová",J997,0)</f>
        <v>0</v>
      </c>
      <c r="BJ997" s="19" t="s">
        <v>83</v>
      </c>
      <c r="BK997" s="226">
        <f>ROUND(I997*H997,2)</f>
        <v>0</v>
      </c>
      <c r="BL997" s="19" t="s">
        <v>203</v>
      </c>
      <c r="BM997" s="225" t="s">
        <v>1221</v>
      </c>
    </row>
    <row r="998" s="2" customFormat="1">
      <c r="A998" s="40"/>
      <c r="B998" s="41"/>
      <c r="C998" s="42"/>
      <c r="D998" s="227" t="s">
        <v>154</v>
      </c>
      <c r="E998" s="42"/>
      <c r="F998" s="228" t="s">
        <v>1222</v>
      </c>
      <c r="G998" s="42"/>
      <c r="H998" s="42"/>
      <c r="I998" s="229"/>
      <c r="J998" s="42"/>
      <c r="K998" s="42"/>
      <c r="L998" s="46"/>
      <c r="M998" s="230"/>
      <c r="N998" s="231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154</v>
      </c>
      <c r="AU998" s="19" t="s">
        <v>85</v>
      </c>
    </row>
    <row r="999" s="15" customFormat="1">
      <c r="A999" s="15"/>
      <c r="B999" s="261"/>
      <c r="C999" s="262"/>
      <c r="D999" s="227" t="s">
        <v>173</v>
      </c>
      <c r="E999" s="263" t="s">
        <v>19</v>
      </c>
      <c r="F999" s="264" t="s">
        <v>396</v>
      </c>
      <c r="G999" s="262"/>
      <c r="H999" s="263" t="s">
        <v>19</v>
      </c>
      <c r="I999" s="265"/>
      <c r="J999" s="262"/>
      <c r="K999" s="262"/>
      <c r="L999" s="266"/>
      <c r="M999" s="267"/>
      <c r="N999" s="268"/>
      <c r="O999" s="268"/>
      <c r="P999" s="268"/>
      <c r="Q999" s="268"/>
      <c r="R999" s="268"/>
      <c r="S999" s="268"/>
      <c r="T999" s="269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0" t="s">
        <v>173</v>
      </c>
      <c r="AU999" s="270" t="s">
        <v>85</v>
      </c>
      <c r="AV999" s="15" t="s">
        <v>83</v>
      </c>
      <c r="AW999" s="15" t="s">
        <v>37</v>
      </c>
      <c r="AX999" s="15" t="s">
        <v>75</v>
      </c>
      <c r="AY999" s="270" t="s">
        <v>144</v>
      </c>
    </row>
    <row r="1000" s="13" customFormat="1">
      <c r="A1000" s="13"/>
      <c r="B1000" s="235"/>
      <c r="C1000" s="236"/>
      <c r="D1000" s="227" t="s">
        <v>173</v>
      </c>
      <c r="E1000" s="237" t="s">
        <v>19</v>
      </c>
      <c r="F1000" s="238" t="s">
        <v>1204</v>
      </c>
      <c r="G1000" s="236"/>
      <c r="H1000" s="239">
        <v>8.6400000000000006</v>
      </c>
      <c r="I1000" s="240"/>
      <c r="J1000" s="236"/>
      <c r="K1000" s="236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5" t="s">
        <v>173</v>
      </c>
      <c r="AU1000" s="245" t="s">
        <v>85</v>
      </c>
      <c r="AV1000" s="13" t="s">
        <v>85</v>
      </c>
      <c r="AW1000" s="13" t="s">
        <v>37</v>
      </c>
      <c r="AX1000" s="13" t="s">
        <v>75</v>
      </c>
      <c r="AY1000" s="245" t="s">
        <v>144</v>
      </c>
    </row>
    <row r="1001" s="14" customFormat="1">
      <c r="A1001" s="14"/>
      <c r="B1001" s="246"/>
      <c r="C1001" s="247"/>
      <c r="D1001" s="227" t="s">
        <v>173</v>
      </c>
      <c r="E1001" s="248" t="s">
        <v>19</v>
      </c>
      <c r="F1001" s="249" t="s">
        <v>175</v>
      </c>
      <c r="G1001" s="247"/>
      <c r="H1001" s="250">
        <v>8.6400000000000006</v>
      </c>
      <c r="I1001" s="251"/>
      <c r="J1001" s="247"/>
      <c r="K1001" s="247"/>
      <c r="L1001" s="252"/>
      <c r="M1001" s="253"/>
      <c r="N1001" s="254"/>
      <c r="O1001" s="254"/>
      <c r="P1001" s="254"/>
      <c r="Q1001" s="254"/>
      <c r="R1001" s="254"/>
      <c r="S1001" s="254"/>
      <c r="T1001" s="25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6" t="s">
        <v>173</v>
      </c>
      <c r="AU1001" s="256" t="s">
        <v>85</v>
      </c>
      <c r="AV1001" s="14" t="s">
        <v>176</v>
      </c>
      <c r="AW1001" s="14" t="s">
        <v>37</v>
      </c>
      <c r="AX1001" s="14" t="s">
        <v>83</v>
      </c>
      <c r="AY1001" s="256" t="s">
        <v>144</v>
      </c>
    </row>
    <row r="1002" s="2" customFormat="1" ht="14.4" customHeight="1">
      <c r="A1002" s="40"/>
      <c r="B1002" s="41"/>
      <c r="C1002" s="214" t="s">
        <v>1223</v>
      </c>
      <c r="D1002" s="214" t="s">
        <v>147</v>
      </c>
      <c r="E1002" s="215" t="s">
        <v>1224</v>
      </c>
      <c r="F1002" s="216" t="s">
        <v>1225</v>
      </c>
      <c r="G1002" s="217" t="s">
        <v>435</v>
      </c>
      <c r="H1002" s="218">
        <v>1</v>
      </c>
      <c r="I1002" s="219"/>
      <c r="J1002" s="220">
        <f>ROUND(I1002*H1002,2)</f>
        <v>0</v>
      </c>
      <c r="K1002" s="216" t="s">
        <v>151</v>
      </c>
      <c r="L1002" s="46"/>
      <c r="M1002" s="221" t="s">
        <v>19</v>
      </c>
      <c r="N1002" s="222" t="s">
        <v>46</v>
      </c>
      <c r="O1002" s="86"/>
      <c r="P1002" s="223">
        <f>O1002*H1002</f>
        <v>0</v>
      </c>
      <c r="Q1002" s="223">
        <v>0</v>
      </c>
      <c r="R1002" s="223">
        <f>Q1002*H1002</f>
        <v>0</v>
      </c>
      <c r="S1002" s="223">
        <v>0</v>
      </c>
      <c r="T1002" s="224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5" t="s">
        <v>203</v>
      </c>
      <c r="AT1002" s="225" t="s">
        <v>147</v>
      </c>
      <c r="AU1002" s="225" t="s">
        <v>85</v>
      </c>
      <c r="AY1002" s="19" t="s">
        <v>144</v>
      </c>
      <c r="BE1002" s="226">
        <f>IF(N1002="základní",J1002,0)</f>
        <v>0</v>
      </c>
      <c r="BF1002" s="226">
        <f>IF(N1002="snížená",J1002,0)</f>
        <v>0</v>
      </c>
      <c r="BG1002" s="226">
        <f>IF(N1002="zákl. přenesená",J1002,0)</f>
        <v>0</v>
      </c>
      <c r="BH1002" s="226">
        <f>IF(N1002="sníž. přenesená",J1002,0)</f>
        <v>0</v>
      </c>
      <c r="BI1002" s="226">
        <f>IF(N1002="nulová",J1002,0)</f>
        <v>0</v>
      </c>
      <c r="BJ1002" s="19" t="s">
        <v>83</v>
      </c>
      <c r="BK1002" s="226">
        <f>ROUND(I1002*H1002,2)</f>
        <v>0</v>
      </c>
      <c r="BL1002" s="19" t="s">
        <v>203</v>
      </c>
      <c r="BM1002" s="225" t="s">
        <v>1226</v>
      </c>
    </row>
    <row r="1003" s="2" customFormat="1">
      <c r="A1003" s="40"/>
      <c r="B1003" s="41"/>
      <c r="C1003" s="42"/>
      <c r="D1003" s="227" t="s">
        <v>154</v>
      </c>
      <c r="E1003" s="42"/>
      <c r="F1003" s="228" t="s">
        <v>1227</v>
      </c>
      <c r="G1003" s="42"/>
      <c r="H1003" s="42"/>
      <c r="I1003" s="229"/>
      <c r="J1003" s="42"/>
      <c r="K1003" s="42"/>
      <c r="L1003" s="46"/>
      <c r="M1003" s="230"/>
      <c r="N1003" s="231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154</v>
      </c>
      <c r="AU1003" s="19" t="s">
        <v>85</v>
      </c>
    </row>
    <row r="1004" s="2" customFormat="1">
      <c r="A1004" s="40"/>
      <c r="B1004" s="41"/>
      <c r="C1004" s="42"/>
      <c r="D1004" s="232" t="s">
        <v>155</v>
      </c>
      <c r="E1004" s="42"/>
      <c r="F1004" s="233" t="s">
        <v>1228</v>
      </c>
      <c r="G1004" s="42"/>
      <c r="H1004" s="42"/>
      <c r="I1004" s="229"/>
      <c r="J1004" s="42"/>
      <c r="K1004" s="42"/>
      <c r="L1004" s="46"/>
      <c r="M1004" s="230"/>
      <c r="N1004" s="231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155</v>
      </c>
      <c r="AU1004" s="19" t="s">
        <v>85</v>
      </c>
    </row>
    <row r="1005" s="2" customFormat="1" ht="14.4" customHeight="1">
      <c r="A1005" s="40"/>
      <c r="B1005" s="41"/>
      <c r="C1005" s="214" t="s">
        <v>1229</v>
      </c>
      <c r="D1005" s="214" t="s">
        <v>147</v>
      </c>
      <c r="E1005" s="215" t="s">
        <v>1230</v>
      </c>
      <c r="F1005" s="216" t="s">
        <v>1231</v>
      </c>
      <c r="G1005" s="217" t="s">
        <v>435</v>
      </c>
      <c r="H1005" s="218">
        <v>0.012</v>
      </c>
      <c r="I1005" s="219"/>
      <c r="J1005" s="220">
        <f>ROUND(I1005*H1005,2)</f>
        <v>0</v>
      </c>
      <c r="K1005" s="216" t="s">
        <v>151</v>
      </c>
      <c r="L1005" s="46"/>
      <c r="M1005" s="221" t="s">
        <v>19</v>
      </c>
      <c r="N1005" s="222" t="s">
        <v>46</v>
      </c>
      <c r="O1005" s="86"/>
      <c r="P1005" s="223">
        <f>O1005*H1005</f>
        <v>0</v>
      </c>
      <c r="Q1005" s="223">
        <v>0</v>
      </c>
      <c r="R1005" s="223">
        <f>Q1005*H1005</f>
        <v>0</v>
      </c>
      <c r="S1005" s="223">
        <v>0</v>
      </c>
      <c r="T1005" s="224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5" t="s">
        <v>203</v>
      </c>
      <c r="AT1005" s="225" t="s">
        <v>147</v>
      </c>
      <c r="AU1005" s="225" t="s">
        <v>85</v>
      </c>
      <c r="AY1005" s="19" t="s">
        <v>144</v>
      </c>
      <c r="BE1005" s="226">
        <f>IF(N1005="základní",J1005,0)</f>
        <v>0</v>
      </c>
      <c r="BF1005" s="226">
        <f>IF(N1005="snížená",J1005,0)</f>
        <v>0</v>
      </c>
      <c r="BG1005" s="226">
        <f>IF(N1005="zákl. přenesená",J1005,0)</f>
        <v>0</v>
      </c>
      <c r="BH1005" s="226">
        <f>IF(N1005="sníž. přenesená",J1005,0)</f>
        <v>0</v>
      </c>
      <c r="BI1005" s="226">
        <f>IF(N1005="nulová",J1005,0)</f>
        <v>0</v>
      </c>
      <c r="BJ1005" s="19" t="s">
        <v>83</v>
      </c>
      <c r="BK1005" s="226">
        <f>ROUND(I1005*H1005,2)</f>
        <v>0</v>
      </c>
      <c r="BL1005" s="19" t="s">
        <v>203</v>
      </c>
      <c r="BM1005" s="225" t="s">
        <v>1232</v>
      </c>
    </row>
    <row r="1006" s="2" customFormat="1">
      <c r="A1006" s="40"/>
      <c r="B1006" s="41"/>
      <c r="C1006" s="42"/>
      <c r="D1006" s="227" t="s">
        <v>154</v>
      </c>
      <c r="E1006" s="42"/>
      <c r="F1006" s="228" t="s">
        <v>1233</v>
      </c>
      <c r="G1006" s="42"/>
      <c r="H1006" s="42"/>
      <c r="I1006" s="229"/>
      <c r="J1006" s="42"/>
      <c r="K1006" s="42"/>
      <c r="L1006" s="46"/>
      <c r="M1006" s="230"/>
      <c r="N1006" s="231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154</v>
      </c>
      <c r="AU1006" s="19" t="s">
        <v>85</v>
      </c>
    </row>
    <row r="1007" s="2" customFormat="1">
      <c r="A1007" s="40"/>
      <c r="B1007" s="41"/>
      <c r="C1007" s="42"/>
      <c r="D1007" s="232" t="s">
        <v>155</v>
      </c>
      <c r="E1007" s="42"/>
      <c r="F1007" s="233" t="s">
        <v>1234</v>
      </c>
      <c r="G1007" s="42"/>
      <c r="H1007" s="42"/>
      <c r="I1007" s="229"/>
      <c r="J1007" s="42"/>
      <c r="K1007" s="42"/>
      <c r="L1007" s="46"/>
      <c r="M1007" s="230"/>
      <c r="N1007" s="231"/>
      <c r="O1007" s="86"/>
      <c r="P1007" s="86"/>
      <c r="Q1007" s="86"/>
      <c r="R1007" s="86"/>
      <c r="S1007" s="86"/>
      <c r="T1007" s="87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T1007" s="19" t="s">
        <v>155</v>
      </c>
      <c r="AU1007" s="19" t="s">
        <v>85</v>
      </c>
    </row>
    <row r="1008" s="12" customFormat="1" ht="22.8" customHeight="1">
      <c r="A1008" s="12"/>
      <c r="B1008" s="198"/>
      <c r="C1008" s="199"/>
      <c r="D1008" s="200" t="s">
        <v>74</v>
      </c>
      <c r="E1008" s="212" t="s">
        <v>1235</v>
      </c>
      <c r="F1008" s="212" t="s">
        <v>1236</v>
      </c>
      <c r="G1008" s="199"/>
      <c r="H1008" s="199"/>
      <c r="I1008" s="202"/>
      <c r="J1008" s="213">
        <f>BK1008</f>
        <v>0</v>
      </c>
      <c r="K1008" s="199"/>
      <c r="L1008" s="204"/>
      <c r="M1008" s="205"/>
      <c r="N1008" s="206"/>
      <c r="O1008" s="206"/>
      <c r="P1008" s="207">
        <f>SUM(P1009:P1021)</f>
        <v>0</v>
      </c>
      <c r="Q1008" s="206"/>
      <c r="R1008" s="207">
        <f>SUM(R1009:R1021)</f>
        <v>0.0085050000000000004</v>
      </c>
      <c r="S1008" s="206"/>
      <c r="T1008" s="208">
        <f>SUM(T1009:T1021)</f>
        <v>0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209" t="s">
        <v>85</v>
      </c>
      <c r="AT1008" s="210" t="s">
        <v>74</v>
      </c>
      <c r="AU1008" s="210" t="s">
        <v>83</v>
      </c>
      <c r="AY1008" s="209" t="s">
        <v>144</v>
      </c>
      <c r="BK1008" s="211">
        <f>SUM(BK1009:BK1021)</f>
        <v>0</v>
      </c>
    </row>
    <row r="1009" s="2" customFormat="1" ht="14.4" customHeight="1">
      <c r="A1009" s="40"/>
      <c r="B1009" s="41"/>
      <c r="C1009" s="214" t="s">
        <v>1237</v>
      </c>
      <c r="D1009" s="214" t="s">
        <v>147</v>
      </c>
      <c r="E1009" s="215" t="s">
        <v>1238</v>
      </c>
      <c r="F1009" s="216" t="s">
        <v>1239</v>
      </c>
      <c r="G1009" s="217" t="s">
        <v>328</v>
      </c>
      <c r="H1009" s="218">
        <v>18</v>
      </c>
      <c r="I1009" s="219"/>
      <c r="J1009" s="220">
        <f>ROUND(I1009*H1009,2)</f>
        <v>0</v>
      </c>
      <c r="K1009" s="216" t="s">
        <v>151</v>
      </c>
      <c r="L1009" s="46"/>
      <c r="M1009" s="221" t="s">
        <v>19</v>
      </c>
      <c r="N1009" s="222" t="s">
        <v>46</v>
      </c>
      <c r="O1009" s="86"/>
      <c r="P1009" s="223">
        <f>O1009*H1009</f>
        <v>0</v>
      </c>
      <c r="Q1009" s="223">
        <v>0</v>
      </c>
      <c r="R1009" s="223">
        <f>Q1009*H1009</f>
        <v>0</v>
      </c>
      <c r="S1009" s="223">
        <v>0</v>
      </c>
      <c r="T1009" s="224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25" t="s">
        <v>203</v>
      </c>
      <c r="AT1009" s="225" t="s">
        <v>147</v>
      </c>
      <c r="AU1009" s="225" t="s">
        <v>85</v>
      </c>
      <c r="AY1009" s="19" t="s">
        <v>144</v>
      </c>
      <c r="BE1009" s="226">
        <f>IF(N1009="základní",J1009,0)</f>
        <v>0</v>
      </c>
      <c r="BF1009" s="226">
        <f>IF(N1009="snížená",J1009,0)</f>
        <v>0</v>
      </c>
      <c r="BG1009" s="226">
        <f>IF(N1009="zákl. přenesená",J1009,0)</f>
        <v>0</v>
      </c>
      <c r="BH1009" s="226">
        <f>IF(N1009="sníž. přenesená",J1009,0)</f>
        <v>0</v>
      </c>
      <c r="BI1009" s="226">
        <f>IF(N1009="nulová",J1009,0)</f>
        <v>0</v>
      </c>
      <c r="BJ1009" s="19" t="s">
        <v>83</v>
      </c>
      <c r="BK1009" s="226">
        <f>ROUND(I1009*H1009,2)</f>
        <v>0</v>
      </c>
      <c r="BL1009" s="19" t="s">
        <v>203</v>
      </c>
      <c r="BM1009" s="225" t="s">
        <v>1240</v>
      </c>
    </row>
    <row r="1010" s="2" customFormat="1">
      <c r="A1010" s="40"/>
      <c r="B1010" s="41"/>
      <c r="C1010" s="42"/>
      <c r="D1010" s="227" t="s">
        <v>154</v>
      </c>
      <c r="E1010" s="42"/>
      <c r="F1010" s="228" t="s">
        <v>1241</v>
      </c>
      <c r="G1010" s="42"/>
      <c r="H1010" s="42"/>
      <c r="I1010" s="229"/>
      <c r="J1010" s="42"/>
      <c r="K1010" s="42"/>
      <c r="L1010" s="46"/>
      <c r="M1010" s="230"/>
      <c r="N1010" s="231"/>
      <c r="O1010" s="86"/>
      <c r="P1010" s="86"/>
      <c r="Q1010" s="86"/>
      <c r="R1010" s="86"/>
      <c r="S1010" s="86"/>
      <c r="T1010" s="87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T1010" s="19" t="s">
        <v>154</v>
      </c>
      <c r="AU1010" s="19" t="s">
        <v>85</v>
      </c>
    </row>
    <row r="1011" s="2" customFormat="1">
      <c r="A1011" s="40"/>
      <c r="B1011" s="41"/>
      <c r="C1011" s="42"/>
      <c r="D1011" s="232" t="s">
        <v>155</v>
      </c>
      <c r="E1011" s="42"/>
      <c r="F1011" s="233" t="s">
        <v>1242</v>
      </c>
      <c r="G1011" s="42"/>
      <c r="H1011" s="42"/>
      <c r="I1011" s="229"/>
      <c r="J1011" s="42"/>
      <c r="K1011" s="42"/>
      <c r="L1011" s="46"/>
      <c r="M1011" s="230"/>
      <c r="N1011" s="231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155</v>
      </c>
      <c r="AU1011" s="19" t="s">
        <v>85</v>
      </c>
    </row>
    <row r="1012" s="13" customFormat="1">
      <c r="A1012" s="13"/>
      <c r="B1012" s="235"/>
      <c r="C1012" s="236"/>
      <c r="D1012" s="227" t="s">
        <v>173</v>
      </c>
      <c r="E1012" s="237" t="s">
        <v>19</v>
      </c>
      <c r="F1012" s="238" t="s">
        <v>1243</v>
      </c>
      <c r="G1012" s="236"/>
      <c r="H1012" s="239">
        <v>18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173</v>
      </c>
      <c r="AU1012" s="245" t="s">
        <v>85</v>
      </c>
      <c r="AV1012" s="13" t="s">
        <v>85</v>
      </c>
      <c r="AW1012" s="13" t="s">
        <v>37</v>
      </c>
      <c r="AX1012" s="13" t="s">
        <v>83</v>
      </c>
      <c r="AY1012" s="245" t="s">
        <v>144</v>
      </c>
    </row>
    <row r="1013" s="2" customFormat="1" ht="14.4" customHeight="1">
      <c r="A1013" s="40"/>
      <c r="B1013" s="41"/>
      <c r="C1013" s="282" t="s">
        <v>1244</v>
      </c>
      <c r="D1013" s="282" t="s">
        <v>630</v>
      </c>
      <c r="E1013" s="283" t="s">
        <v>1245</v>
      </c>
      <c r="F1013" s="284" t="s">
        <v>1246</v>
      </c>
      <c r="G1013" s="285" t="s">
        <v>328</v>
      </c>
      <c r="H1013" s="286">
        <v>18.899999999999999</v>
      </c>
      <c r="I1013" s="287"/>
      <c r="J1013" s="288">
        <f>ROUND(I1013*H1013,2)</f>
        <v>0</v>
      </c>
      <c r="K1013" s="284" t="s">
        <v>151</v>
      </c>
      <c r="L1013" s="289"/>
      <c r="M1013" s="290" t="s">
        <v>19</v>
      </c>
      <c r="N1013" s="291" t="s">
        <v>46</v>
      </c>
      <c r="O1013" s="86"/>
      <c r="P1013" s="223">
        <f>O1013*H1013</f>
        <v>0</v>
      </c>
      <c r="Q1013" s="223">
        <v>0.00023000000000000001</v>
      </c>
      <c r="R1013" s="223">
        <f>Q1013*H1013</f>
        <v>0.0043470000000000002</v>
      </c>
      <c r="S1013" s="223">
        <v>0</v>
      </c>
      <c r="T1013" s="224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5" t="s">
        <v>549</v>
      </c>
      <c r="AT1013" s="225" t="s">
        <v>630</v>
      </c>
      <c r="AU1013" s="225" t="s">
        <v>85</v>
      </c>
      <c r="AY1013" s="19" t="s">
        <v>144</v>
      </c>
      <c r="BE1013" s="226">
        <f>IF(N1013="základní",J1013,0)</f>
        <v>0</v>
      </c>
      <c r="BF1013" s="226">
        <f>IF(N1013="snížená",J1013,0)</f>
        <v>0</v>
      </c>
      <c r="BG1013" s="226">
        <f>IF(N1013="zákl. přenesená",J1013,0)</f>
        <v>0</v>
      </c>
      <c r="BH1013" s="226">
        <f>IF(N1013="sníž. přenesená",J1013,0)</f>
        <v>0</v>
      </c>
      <c r="BI1013" s="226">
        <f>IF(N1013="nulová",J1013,0)</f>
        <v>0</v>
      </c>
      <c r="BJ1013" s="19" t="s">
        <v>83</v>
      </c>
      <c r="BK1013" s="226">
        <f>ROUND(I1013*H1013,2)</f>
        <v>0</v>
      </c>
      <c r="BL1013" s="19" t="s">
        <v>203</v>
      </c>
      <c r="BM1013" s="225" t="s">
        <v>1247</v>
      </c>
    </row>
    <row r="1014" s="2" customFormat="1">
      <c r="A1014" s="40"/>
      <c r="B1014" s="41"/>
      <c r="C1014" s="42"/>
      <c r="D1014" s="227" t="s">
        <v>154</v>
      </c>
      <c r="E1014" s="42"/>
      <c r="F1014" s="228" t="s">
        <v>1246</v>
      </c>
      <c r="G1014" s="42"/>
      <c r="H1014" s="42"/>
      <c r="I1014" s="229"/>
      <c r="J1014" s="42"/>
      <c r="K1014" s="42"/>
      <c r="L1014" s="46"/>
      <c r="M1014" s="230"/>
      <c r="N1014" s="231"/>
      <c r="O1014" s="86"/>
      <c r="P1014" s="86"/>
      <c r="Q1014" s="86"/>
      <c r="R1014" s="86"/>
      <c r="S1014" s="86"/>
      <c r="T1014" s="87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T1014" s="19" t="s">
        <v>154</v>
      </c>
      <c r="AU1014" s="19" t="s">
        <v>85</v>
      </c>
    </row>
    <row r="1015" s="13" customFormat="1">
      <c r="A1015" s="13"/>
      <c r="B1015" s="235"/>
      <c r="C1015" s="236"/>
      <c r="D1015" s="227" t="s">
        <v>173</v>
      </c>
      <c r="E1015" s="236"/>
      <c r="F1015" s="238" t="s">
        <v>1248</v>
      </c>
      <c r="G1015" s="236"/>
      <c r="H1015" s="239">
        <v>18.899999999999999</v>
      </c>
      <c r="I1015" s="240"/>
      <c r="J1015" s="236"/>
      <c r="K1015" s="236"/>
      <c r="L1015" s="241"/>
      <c r="M1015" s="242"/>
      <c r="N1015" s="243"/>
      <c r="O1015" s="243"/>
      <c r="P1015" s="243"/>
      <c r="Q1015" s="243"/>
      <c r="R1015" s="243"/>
      <c r="S1015" s="243"/>
      <c r="T1015" s="244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5" t="s">
        <v>173</v>
      </c>
      <c r="AU1015" s="245" t="s">
        <v>85</v>
      </c>
      <c r="AV1015" s="13" t="s">
        <v>85</v>
      </c>
      <c r="AW1015" s="13" t="s">
        <v>4</v>
      </c>
      <c r="AX1015" s="13" t="s">
        <v>83</v>
      </c>
      <c r="AY1015" s="245" t="s">
        <v>144</v>
      </c>
    </row>
    <row r="1016" s="2" customFormat="1" ht="14.4" customHeight="1">
      <c r="A1016" s="40"/>
      <c r="B1016" s="41"/>
      <c r="C1016" s="214" t="s">
        <v>1249</v>
      </c>
      <c r="D1016" s="214" t="s">
        <v>147</v>
      </c>
      <c r="E1016" s="215" t="s">
        <v>1250</v>
      </c>
      <c r="F1016" s="216" t="s">
        <v>1251</v>
      </c>
      <c r="G1016" s="217" t="s">
        <v>328</v>
      </c>
      <c r="H1016" s="218">
        <v>18</v>
      </c>
      <c r="I1016" s="219"/>
      <c r="J1016" s="220">
        <f>ROUND(I1016*H1016,2)</f>
        <v>0</v>
      </c>
      <c r="K1016" s="216" t="s">
        <v>151</v>
      </c>
      <c r="L1016" s="46"/>
      <c r="M1016" s="221" t="s">
        <v>19</v>
      </c>
      <c r="N1016" s="222" t="s">
        <v>46</v>
      </c>
      <c r="O1016" s="86"/>
      <c r="P1016" s="223">
        <f>O1016*H1016</f>
        <v>0</v>
      </c>
      <c r="Q1016" s="223">
        <v>0</v>
      </c>
      <c r="R1016" s="223">
        <f>Q1016*H1016</f>
        <v>0</v>
      </c>
      <c r="S1016" s="223">
        <v>0</v>
      </c>
      <c r="T1016" s="224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5" t="s">
        <v>203</v>
      </c>
      <c r="AT1016" s="225" t="s">
        <v>147</v>
      </c>
      <c r="AU1016" s="225" t="s">
        <v>85</v>
      </c>
      <c r="AY1016" s="19" t="s">
        <v>144</v>
      </c>
      <c r="BE1016" s="226">
        <f>IF(N1016="základní",J1016,0)</f>
        <v>0</v>
      </c>
      <c r="BF1016" s="226">
        <f>IF(N1016="snížená",J1016,0)</f>
        <v>0</v>
      </c>
      <c r="BG1016" s="226">
        <f>IF(N1016="zákl. přenesená",J1016,0)</f>
        <v>0</v>
      </c>
      <c r="BH1016" s="226">
        <f>IF(N1016="sníž. přenesená",J1016,0)</f>
        <v>0</v>
      </c>
      <c r="BI1016" s="226">
        <f>IF(N1016="nulová",J1016,0)</f>
        <v>0</v>
      </c>
      <c r="BJ1016" s="19" t="s">
        <v>83</v>
      </c>
      <c r="BK1016" s="226">
        <f>ROUND(I1016*H1016,2)</f>
        <v>0</v>
      </c>
      <c r="BL1016" s="19" t="s">
        <v>203</v>
      </c>
      <c r="BM1016" s="225" t="s">
        <v>1252</v>
      </c>
    </row>
    <row r="1017" s="2" customFormat="1">
      <c r="A1017" s="40"/>
      <c r="B1017" s="41"/>
      <c r="C1017" s="42"/>
      <c r="D1017" s="227" t="s">
        <v>154</v>
      </c>
      <c r="E1017" s="42"/>
      <c r="F1017" s="228" t="s">
        <v>1253</v>
      </c>
      <c r="G1017" s="42"/>
      <c r="H1017" s="42"/>
      <c r="I1017" s="229"/>
      <c r="J1017" s="42"/>
      <c r="K1017" s="42"/>
      <c r="L1017" s="46"/>
      <c r="M1017" s="230"/>
      <c r="N1017" s="231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154</v>
      </c>
      <c r="AU1017" s="19" t="s">
        <v>85</v>
      </c>
    </row>
    <row r="1018" s="2" customFormat="1">
      <c r="A1018" s="40"/>
      <c r="B1018" s="41"/>
      <c r="C1018" s="42"/>
      <c r="D1018" s="232" t="s">
        <v>155</v>
      </c>
      <c r="E1018" s="42"/>
      <c r="F1018" s="233" t="s">
        <v>1254</v>
      </c>
      <c r="G1018" s="42"/>
      <c r="H1018" s="42"/>
      <c r="I1018" s="229"/>
      <c r="J1018" s="42"/>
      <c r="K1018" s="42"/>
      <c r="L1018" s="46"/>
      <c r="M1018" s="230"/>
      <c r="N1018" s="231"/>
      <c r="O1018" s="86"/>
      <c r="P1018" s="86"/>
      <c r="Q1018" s="86"/>
      <c r="R1018" s="86"/>
      <c r="S1018" s="86"/>
      <c r="T1018" s="87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T1018" s="19" t="s">
        <v>155</v>
      </c>
      <c r="AU1018" s="19" t="s">
        <v>85</v>
      </c>
    </row>
    <row r="1019" s="2" customFormat="1" ht="14.4" customHeight="1">
      <c r="A1019" s="40"/>
      <c r="B1019" s="41"/>
      <c r="C1019" s="282" t="s">
        <v>1255</v>
      </c>
      <c r="D1019" s="282" t="s">
        <v>630</v>
      </c>
      <c r="E1019" s="283" t="s">
        <v>1256</v>
      </c>
      <c r="F1019" s="284" t="s">
        <v>1257</v>
      </c>
      <c r="G1019" s="285" t="s">
        <v>328</v>
      </c>
      <c r="H1019" s="286">
        <v>18.899999999999999</v>
      </c>
      <c r="I1019" s="287"/>
      <c r="J1019" s="288">
        <f>ROUND(I1019*H1019,2)</f>
        <v>0</v>
      </c>
      <c r="K1019" s="284" t="s">
        <v>151</v>
      </c>
      <c r="L1019" s="289"/>
      <c r="M1019" s="290" t="s">
        <v>19</v>
      </c>
      <c r="N1019" s="291" t="s">
        <v>46</v>
      </c>
      <c r="O1019" s="86"/>
      <c r="P1019" s="223">
        <f>O1019*H1019</f>
        <v>0</v>
      </c>
      <c r="Q1019" s="223">
        <v>0.00022000000000000001</v>
      </c>
      <c r="R1019" s="223">
        <f>Q1019*H1019</f>
        <v>0.0041580000000000002</v>
      </c>
      <c r="S1019" s="223">
        <v>0</v>
      </c>
      <c r="T1019" s="224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5" t="s">
        <v>549</v>
      </c>
      <c r="AT1019" s="225" t="s">
        <v>630</v>
      </c>
      <c r="AU1019" s="225" t="s">
        <v>85</v>
      </c>
      <c r="AY1019" s="19" t="s">
        <v>144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9" t="s">
        <v>83</v>
      </c>
      <c r="BK1019" s="226">
        <f>ROUND(I1019*H1019,2)</f>
        <v>0</v>
      </c>
      <c r="BL1019" s="19" t="s">
        <v>203</v>
      </c>
      <c r="BM1019" s="225" t="s">
        <v>1258</v>
      </c>
    </row>
    <row r="1020" s="2" customFormat="1">
      <c r="A1020" s="40"/>
      <c r="B1020" s="41"/>
      <c r="C1020" s="42"/>
      <c r="D1020" s="227" t="s">
        <v>154</v>
      </c>
      <c r="E1020" s="42"/>
      <c r="F1020" s="228" t="s">
        <v>1257</v>
      </c>
      <c r="G1020" s="42"/>
      <c r="H1020" s="42"/>
      <c r="I1020" s="229"/>
      <c r="J1020" s="42"/>
      <c r="K1020" s="42"/>
      <c r="L1020" s="46"/>
      <c r="M1020" s="230"/>
      <c r="N1020" s="231"/>
      <c r="O1020" s="86"/>
      <c r="P1020" s="86"/>
      <c r="Q1020" s="86"/>
      <c r="R1020" s="86"/>
      <c r="S1020" s="86"/>
      <c r="T1020" s="87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9" t="s">
        <v>154</v>
      </c>
      <c r="AU1020" s="19" t="s">
        <v>85</v>
      </c>
    </row>
    <row r="1021" s="13" customFormat="1">
      <c r="A1021" s="13"/>
      <c r="B1021" s="235"/>
      <c r="C1021" s="236"/>
      <c r="D1021" s="227" t="s">
        <v>173</v>
      </c>
      <c r="E1021" s="236"/>
      <c r="F1021" s="238" t="s">
        <v>1248</v>
      </c>
      <c r="G1021" s="236"/>
      <c r="H1021" s="239">
        <v>18.899999999999999</v>
      </c>
      <c r="I1021" s="240"/>
      <c r="J1021" s="236"/>
      <c r="K1021" s="236"/>
      <c r="L1021" s="241"/>
      <c r="M1021" s="242"/>
      <c r="N1021" s="243"/>
      <c r="O1021" s="243"/>
      <c r="P1021" s="243"/>
      <c r="Q1021" s="243"/>
      <c r="R1021" s="243"/>
      <c r="S1021" s="243"/>
      <c r="T1021" s="244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5" t="s">
        <v>173</v>
      </c>
      <c r="AU1021" s="245" t="s">
        <v>85</v>
      </c>
      <c r="AV1021" s="13" t="s">
        <v>85</v>
      </c>
      <c r="AW1021" s="13" t="s">
        <v>4</v>
      </c>
      <c r="AX1021" s="13" t="s">
        <v>83</v>
      </c>
      <c r="AY1021" s="245" t="s">
        <v>144</v>
      </c>
    </row>
    <row r="1022" s="12" customFormat="1" ht="22.8" customHeight="1">
      <c r="A1022" s="12"/>
      <c r="B1022" s="198"/>
      <c r="C1022" s="199"/>
      <c r="D1022" s="200" t="s">
        <v>74</v>
      </c>
      <c r="E1022" s="212" t="s">
        <v>1259</v>
      </c>
      <c r="F1022" s="212" t="s">
        <v>90</v>
      </c>
      <c r="G1022" s="199"/>
      <c r="H1022" s="199"/>
      <c r="I1022" s="202"/>
      <c r="J1022" s="213">
        <f>BK1022</f>
        <v>0</v>
      </c>
      <c r="K1022" s="199"/>
      <c r="L1022" s="204"/>
      <c r="M1022" s="205"/>
      <c r="N1022" s="206"/>
      <c r="O1022" s="206"/>
      <c r="P1022" s="207">
        <f>SUM(P1023:P1043)</f>
        <v>0</v>
      </c>
      <c r="Q1022" s="206"/>
      <c r="R1022" s="207">
        <f>SUM(R1023:R1043)</f>
        <v>0.025600000000000001</v>
      </c>
      <c r="S1022" s="206"/>
      <c r="T1022" s="208">
        <f>SUM(T1023:T1043)</f>
        <v>0.034759999999999999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09" t="s">
        <v>85</v>
      </c>
      <c r="AT1022" s="210" t="s">
        <v>74</v>
      </c>
      <c r="AU1022" s="210" t="s">
        <v>83</v>
      </c>
      <c r="AY1022" s="209" t="s">
        <v>144</v>
      </c>
      <c r="BK1022" s="211">
        <f>SUM(BK1023:BK1043)</f>
        <v>0</v>
      </c>
    </row>
    <row r="1023" s="2" customFormat="1" ht="14.4" customHeight="1">
      <c r="A1023" s="40"/>
      <c r="B1023" s="41"/>
      <c r="C1023" s="214" t="s">
        <v>1260</v>
      </c>
      <c r="D1023" s="214" t="s">
        <v>147</v>
      </c>
      <c r="E1023" s="215" t="s">
        <v>1261</v>
      </c>
      <c r="F1023" s="216" t="s">
        <v>1262</v>
      </c>
      <c r="G1023" s="217" t="s">
        <v>150</v>
      </c>
      <c r="H1023" s="218">
        <v>2</v>
      </c>
      <c r="I1023" s="219"/>
      <c r="J1023" s="220">
        <f>ROUND(I1023*H1023,2)</f>
        <v>0</v>
      </c>
      <c r="K1023" s="216" t="s">
        <v>151</v>
      </c>
      <c r="L1023" s="46"/>
      <c r="M1023" s="221" t="s">
        <v>19</v>
      </c>
      <c r="N1023" s="222" t="s">
        <v>46</v>
      </c>
      <c r="O1023" s="86"/>
      <c r="P1023" s="223">
        <f>O1023*H1023</f>
        <v>0</v>
      </c>
      <c r="Q1023" s="223">
        <v>0</v>
      </c>
      <c r="R1023" s="223">
        <f>Q1023*H1023</f>
        <v>0</v>
      </c>
      <c r="S1023" s="223">
        <v>0</v>
      </c>
      <c r="T1023" s="224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5" t="s">
        <v>203</v>
      </c>
      <c r="AT1023" s="225" t="s">
        <v>147</v>
      </c>
      <c r="AU1023" s="225" t="s">
        <v>85</v>
      </c>
      <c r="AY1023" s="19" t="s">
        <v>144</v>
      </c>
      <c r="BE1023" s="226">
        <f>IF(N1023="základní",J1023,0)</f>
        <v>0</v>
      </c>
      <c r="BF1023" s="226">
        <f>IF(N1023="snížená",J1023,0)</f>
        <v>0</v>
      </c>
      <c r="BG1023" s="226">
        <f>IF(N1023="zákl. přenesená",J1023,0)</f>
        <v>0</v>
      </c>
      <c r="BH1023" s="226">
        <f>IF(N1023="sníž. přenesená",J1023,0)</f>
        <v>0</v>
      </c>
      <c r="BI1023" s="226">
        <f>IF(N1023="nulová",J1023,0)</f>
        <v>0</v>
      </c>
      <c r="BJ1023" s="19" t="s">
        <v>83</v>
      </c>
      <c r="BK1023" s="226">
        <f>ROUND(I1023*H1023,2)</f>
        <v>0</v>
      </c>
      <c r="BL1023" s="19" t="s">
        <v>203</v>
      </c>
      <c r="BM1023" s="225" t="s">
        <v>1263</v>
      </c>
    </row>
    <row r="1024" s="2" customFormat="1">
      <c r="A1024" s="40"/>
      <c r="B1024" s="41"/>
      <c r="C1024" s="42"/>
      <c r="D1024" s="227" t="s">
        <v>154</v>
      </c>
      <c r="E1024" s="42"/>
      <c r="F1024" s="228" t="s">
        <v>1264</v>
      </c>
      <c r="G1024" s="42"/>
      <c r="H1024" s="42"/>
      <c r="I1024" s="229"/>
      <c r="J1024" s="42"/>
      <c r="K1024" s="42"/>
      <c r="L1024" s="46"/>
      <c r="M1024" s="230"/>
      <c r="N1024" s="231"/>
      <c r="O1024" s="86"/>
      <c r="P1024" s="86"/>
      <c r="Q1024" s="86"/>
      <c r="R1024" s="86"/>
      <c r="S1024" s="86"/>
      <c r="T1024" s="87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9" t="s">
        <v>154</v>
      </c>
      <c r="AU1024" s="19" t="s">
        <v>85</v>
      </c>
    </row>
    <row r="1025" s="2" customFormat="1">
      <c r="A1025" s="40"/>
      <c r="B1025" s="41"/>
      <c r="C1025" s="42"/>
      <c r="D1025" s="232" t="s">
        <v>155</v>
      </c>
      <c r="E1025" s="42"/>
      <c r="F1025" s="233" t="s">
        <v>1265</v>
      </c>
      <c r="G1025" s="42"/>
      <c r="H1025" s="42"/>
      <c r="I1025" s="229"/>
      <c r="J1025" s="42"/>
      <c r="K1025" s="42"/>
      <c r="L1025" s="46"/>
      <c r="M1025" s="230"/>
      <c r="N1025" s="231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155</v>
      </c>
      <c r="AU1025" s="19" t="s">
        <v>85</v>
      </c>
    </row>
    <row r="1026" s="2" customFormat="1" ht="14.4" customHeight="1">
      <c r="A1026" s="40"/>
      <c r="B1026" s="41"/>
      <c r="C1026" s="282" t="s">
        <v>1266</v>
      </c>
      <c r="D1026" s="282" t="s">
        <v>630</v>
      </c>
      <c r="E1026" s="283" t="s">
        <v>1267</v>
      </c>
      <c r="F1026" s="284" t="s">
        <v>1268</v>
      </c>
      <c r="G1026" s="285" t="s">
        <v>150</v>
      </c>
      <c r="H1026" s="286">
        <v>2</v>
      </c>
      <c r="I1026" s="287"/>
      <c r="J1026" s="288">
        <f>ROUND(I1026*H1026,2)</f>
        <v>0</v>
      </c>
      <c r="K1026" s="284" t="s">
        <v>19</v>
      </c>
      <c r="L1026" s="289"/>
      <c r="M1026" s="290" t="s">
        <v>19</v>
      </c>
      <c r="N1026" s="291" t="s">
        <v>46</v>
      </c>
      <c r="O1026" s="86"/>
      <c r="P1026" s="223">
        <f>O1026*H1026</f>
        <v>0</v>
      </c>
      <c r="Q1026" s="223">
        <v>0.012800000000000001</v>
      </c>
      <c r="R1026" s="223">
        <f>Q1026*H1026</f>
        <v>0.025600000000000001</v>
      </c>
      <c r="S1026" s="223">
        <v>0</v>
      </c>
      <c r="T1026" s="224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5" t="s">
        <v>549</v>
      </c>
      <c r="AT1026" s="225" t="s">
        <v>630</v>
      </c>
      <c r="AU1026" s="225" t="s">
        <v>85</v>
      </c>
      <c r="AY1026" s="19" t="s">
        <v>144</v>
      </c>
      <c r="BE1026" s="226">
        <f>IF(N1026="základní",J1026,0)</f>
        <v>0</v>
      </c>
      <c r="BF1026" s="226">
        <f>IF(N1026="snížená",J1026,0)</f>
        <v>0</v>
      </c>
      <c r="BG1026" s="226">
        <f>IF(N1026="zákl. přenesená",J1026,0)</f>
        <v>0</v>
      </c>
      <c r="BH1026" s="226">
        <f>IF(N1026="sníž. přenesená",J1026,0)</f>
        <v>0</v>
      </c>
      <c r="BI1026" s="226">
        <f>IF(N1026="nulová",J1026,0)</f>
        <v>0</v>
      </c>
      <c r="BJ1026" s="19" t="s">
        <v>83</v>
      </c>
      <c r="BK1026" s="226">
        <f>ROUND(I1026*H1026,2)</f>
        <v>0</v>
      </c>
      <c r="BL1026" s="19" t="s">
        <v>203</v>
      </c>
      <c r="BM1026" s="225" t="s">
        <v>1269</v>
      </c>
    </row>
    <row r="1027" s="2" customFormat="1">
      <c r="A1027" s="40"/>
      <c r="B1027" s="41"/>
      <c r="C1027" s="42"/>
      <c r="D1027" s="227" t="s">
        <v>154</v>
      </c>
      <c r="E1027" s="42"/>
      <c r="F1027" s="228" t="s">
        <v>1268</v>
      </c>
      <c r="G1027" s="42"/>
      <c r="H1027" s="42"/>
      <c r="I1027" s="229"/>
      <c r="J1027" s="42"/>
      <c r="K1027" s="42"/>
      <c r="L1027" s="46"/>
      <c r="M1027" s="230"/>
      <c r="N1027" s="231"/>
      <c r="O1027" s="86"/>
      <c r="P1027" s="86"/>
      <c r="Q1027" s="86"/>
      <c r="R1027" s="86"/>
      <c r="S1027" s="86"/>
      <c r="T1027" s="87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9" t="s">
        <v>154</v>
      </c>
      <c r="AU1027" s="19" t="s">
        <v>85</v>
      </c>
    </row>
    <row r="1028" s="2" customFormat="1" ht="14.4" customHeight="1">
      <c r="A1028" s="40"/>
      <c r="B1028" s="41"/>
      <c r="C1028" s="214" t="s">
        <v>1270</v>
      </c>
      <c r="D1028" s="214" t="s">
        <v>147</v>
      </c>
      <c r="E1028" s="215" t="s">
        <v>1271</v>
      </c>
      <c r="F1028" s="216" t="s">
        <v>1272</v>
      </c>
      <c r="G1028" s="217" t="s">
        <v>435</v>
      </c>
      <c r="H1028" s="218">
        <v>0.025999999999999999</v>
      </c>
      <c r="I1028" s="219"/>
      <c r="J1028" s="220">
        <f>ROUND(I1028*H1028,2)</f>
        <v>0</v>
      </c>
      <c r="K1028" s="216" t="s">
        <v>151</v>
      </c>
      <c r="L1028" s="46"/>
      <c r="M1028" s="221" t="s">
        <v>19</v>
      </c>
      <c r="N1028" s="222" t="s">
        <v>46</v>
      </c>
      <c r="O1028" s="86"/>
      <c r="P1028" s="223">
        <f>O1028*H1028</f>
        <v>0</v>
      </c>
      <c r="Q1028" s="223">
        <v>0</v>
      </c>
      <c r="R1028" s="223">
        <f>Q1028*H1028</f>
        <v>0</v>
      </c>
      <c r="S1028" s="223">
        <v>0</v>
      </c>
      <c r="T1028" s="224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5" t="s">
        <v>203</v>
      </c>
      <c r="AT1028" s="225" t="s">
        <v>147</v>
      </c>
      <c r="AU1028" s="225" t="s">
        <v>85</v>
      </c>
      <c r="AY1028" s="19" t="s">
        <v>144</v>
      </c>
      <c r="BE1028" s="226">
        <f>IF(N1028="základní",J1028,0)</f>
        <v>0</v>
      </c>
      <c r="BF1028" s="226">
        <f>IF(N1028="snížená",J1028,0)</f>
        <v>0</v>
      </c>
      <c r="BG1028" s="226">
        <f>IF(N1028="zákl. přenesená",J1028,0)</f>
        <v>0</v>
      </c>
      <c r="BH1028" s="226">
        <f>IF(N1028="sníž. přenesená",J1028,0)</f>
        <v>0</v>
      </c>
      <c r="BI1028" s="226">
        <f>IF(N1028="nulová",J1028,0)</f>
        <v>0</v>
      </c>
      <c r="BJ1028" s="19" t="s">
        <v>83</v>
      </c>
      <c r="BK1028" s="226">
        <f>ROUND(I1028*H1028,2)</f>
        <v>0</v>
      </c>
      <c r="BL1028" s="19" t="s">
        <v>203</v>
      </c>
      <c r="BM1028" s="225" t="s">
        <v>1273</v>
      </c>
    </row>
    <row r="1029" s="2" customFormat="1">
      <c r="A1029" s="40"/>
      <c r="B1029" s="41"/>
      <c r="C1029" s="42"/>
      <c r="D1029" s="227" t="s">
        <v>154</v>
      </c>
      <c r="E1029" s="42"/>
      <c r="F1029" s="228" t="s">
        <v>1274</v>
      </c>
      <c r="G1029" s="42"/>
      <c r="H1029" s="42"/>
      <c r="I1029" s="229"/>
      <c r="J1029" s="42"/>
      <c r="K1029" s="42"/>
      <c r="L1029" s="46"/>
      <c r="M1029" s="230"/>
      <c r="N1029" s="231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154</v>
      </c>
      <c r="AU1029" s="19" t="s">
        <v>85</v>
      </c>
    </row>
    <row r="1030" s="2" customFormat="1">
      <c r="A1030" s="40"/>
      <c r="B1030" s="41"/>
      <c r="C1030" s="42"/>
      <c r="D1030" s="232" t="s">
        <v>155</v>
      </c>
      <c r="E1030" s="42"/>
      <c r="F1030" s="233" t="s">
        <v>1275</v>
      </c>
      <c r="G1030" s="42"/>
      <c r="H1030" s="42"/>
      <c r="I1030" s="229"/>
      <c r="J1030" s="42"/>
      <c r="K1030" s="42"/>
      <c r="L1030" s="46"/>
      <c r="M1030" s="230"/>
      <c r="N1030" s="231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155</v>
      </c>
      <c r="AU1030" s="19" t="s">
        <v>85</v>
      </c>
    </row>
    <row r="1031" s="2" customFormat="1" ht="14.4" customHeight="1">
      <c r="A1031" s="40"/>
      <c r="B1031" s="41"/>
      <c r="C1031" s="214" t="s">
        <v>1276</v>
      </c>
      <c r="D1031" s="214" t="s">
        <v>147</v>
      </c>
      <c r="E1031" s="215" t="s">
        <v>1277</v>
      </c>
      <c r="F1031" s="216" t="s">
        <v>1278</v>
      </c>
      <c r="G1031" s="217" t="s">
        <v>150</v>
      </c>
      <c r="H1031" s="218">
        <v>1</v>
      </c>
      <c r="I1031" s="219"/>
      <c r="J1031" s="220">
        <f>ROUND(I1031*H1031,2)</f>
        <v>0</v>
      </c>
      <c r="K1031" s="216" t="s">
        <v>19</v>
      </c>
      <c r="L1031" s="46"/>
      <c r="M1031" s="221" t="s">
        <v>19</v>
      </c>
      <c r="N1031" s="222" t="s">
        <v>46</v>
      </c>
      <c r="O1031" s="86"/>
      <c r="P1031" s="223">
        <f>O1031*H1031</f>
        <v>0</v>
      </c>
      <c r="Q1031" s="223">
        <v>0</v>
      </c>
      <c r="R1031" s="223">
        <f>Q1031*H1031</f>
        <v>0</v>
      </c>
      <c r="S1031" s="223">
        <v>0.0089999999999999993</v>
      </c>
      <c r="T1031" s="224">
        <f>S1031*H1031</f>
        <v>0.0089999999999999993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25" t="s">
        <v>203</v>
      </c>
      <c r="AT1031" s="225" t="s">
        <v>147</v>
      </c>
      <c r="AU1031" s="225" t="s">
        <v>85</v>
      </c>
      <c r="AY1031" s="19" t="s">
        <v>144</v>
      </c>
      <c r="BE1031" s="226">
        <f>IF(N1031="základní",J1031,0)</f>
        <v>0</v>
      </c>
      <c r="BF1031" s="226">
        <f>IF(N1031="snížená",J1031,0)</f>
        <v>0</v>
      </c>
      <c r="BG1031" s="226">
        <f>IF(N1031="zákl. přenesená",J1031,0)</f>
        <v>0</v>
      </c>
      <c r="BH1031" s="226">
        <f>IF(N1031="sníž. přenesená",J1031,0)</f>
        <v>0</v>
      </c>
      <c r="BI1031" s="226">
        <f>IF(N1031="nulová",J1031,0)</f>
        <v>0</v>
      </c>
      <c r="BJ1031" s="19" t="s">
        <v>83</v>
      </c>
      <c r="BK1031" s="226">
        <f>ROUND(I1031*H1031,2)</f>
        <v>0</v>
      </c>
      <c r="BL1031" s="19" t="s">
        <v>203</v>
      </c>
      <c r="BM1031" s="225" t="s">
        <v>1279</v>
      </c>
    </row>
    <row r="1032" s="2" customFormat="1">
      <c r="A1032" s="40"/>
      <c r="B1032" s="41"/>
      <c r="C1032" s="42"/>
      <c r="D1032" s="227" t="s">
        <v>154</v>
      </c>
      <c r="E1032" s="42"/>
      <c r="F1032" s="228" t="s">
        <v>1278</v>
      </c>
      <c r="G1032" s="42"/>
      <c r="H1032" s="42"/>
      <c r="I1032" s="229"/>
      <c r="J1032" s="42"/>
      <c r="K1032" s="42"/>
      <c r="L1032" s="46"/>
      <c r="M1032" s="230"/>
      <c r="N1032" s="231"/>
      <c r="O1032" s="86"/>
      <c r="P1032" s="86"/>
      <c r="Q1032" s="86"/>
      <c r="R1032" s="86"/>
      <c r="S1032" s="86"/>
      <c r="T1032" s="87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T1032" s="19" t="s">
        <v>154</v>
      </c>
      <c r="AU1032" s="19" t="s">
        <v>85</v>
      </c>
    </row>
    <row r="1033" s="2" customFormat="1" ht="22.2" customHeight="1">
      <c r="A1033" s="40"/>
      <c r="B1033" s="41"/>
      <c r="C1033" s="214" t="s">
        <v>1280</v>
      </c>
      <c r="D1033" s="214" t="s">
        <v>147</v>
      </c>
      <c r="E1033" s="215" t="s">
        <v>1281</v>
      </c>
      <c r="F1033" s="216" t="s">
        <v>1282</v>
      </c>
      <c r="G1033" s="217" t="s">
        <v>328</v>
      </c>
      <c r="H1033" s="218">
        <v>2</v>
      </c>
      <c r="I1033" s="219"/>
      <c r="J1033" s="220">
        <f>ROUND(I1033*H1033,2)</f>
        <v>0</v>
      </c>
      <c r="K1033" s="216" t="s">
        <v>19</v>
      </c>
      <c r="L1033" s="46"/>
      <c r="M1033" s="221" t="s">
        <v>19</v>
      </c>
      <c r="N1033" s="222" t="s">
        <v>46</v>
      </c>
      <c r="O1033" s="86"/>
      <c r="P1033" s="223">
        <f>O1033*H1033</f>
        <v>0</v>
      </c>
      <c r="Q1033" s="223">
        <v>0</v>
      </c>
      <c r="R1033" s="223">
        <f>Q1033*H1033</f>
        <v>0</v>
      </c>
      <c r="S1033" s="223">
        <v>0.0013799999999999999</v>
      </c>
      <c r="T1033" s="224">
        <f>S1033*H1033</f>
        <v>0.0027599999999999999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25" t="s">
        <v>203</v>
      </c>
      <c r="AT1033" s="225" t="s">
        <v>147</v>
      </c>
      <c r="AU1033" s="225" t="s">
        <v>85</v>
      </c>
      <c r="AY1033" s="19" t="s">
        <v>144</v>
      </c>
      <c r="BE1033" s="226">
        <f>IF(N1033="základní",J1033,0)</f>
        <v>0</v>
      </c>
      <c r="BF1033" s="226">
        <f>IF(N1033="snížená",J1033,0)</f>
        <v>0</v>
      </c>
      <c r="BG1033" s="226">
        <f>IF(N1033="zákl. přenesená",J1033,0)</f>
        <v>0</v>
      </c>
      <c r="BH1033" s="226">
        <f>IF(N1033="sníž. přenesená",J1033,0)</f>
        <v>0</v>
      </c>
      <c r="BI1033" s="226">
        <f>IF(N1033="nulová",J1033,0)</f>
        <v>0</v>
      </c>
      <c r="BJ1033" s="19" t="s">
        <v>83</v>
      </c>
      <c r="BK1033" s="226">
        <f>ROUND(I1033*H1033,2)</f>
        <v>0</v>
      </c>
      <c r="BL1033" s="19" t="s">
        <v>203</v>
      </c>
      <c r="BM1033" s="225" t="s">
        <v>1283</v>
      </c>
    </row>
    <row r="1034" s="2" customFormat="1">
      <c r="A1034" s="40"/>
      <c r="B1034" s="41"/>
      <c r="C1034" s="42"/>
      <c r="D1034" s="227" t="s">
        <v>154</v>
      </c>
      <c r="E1034" s="42"/>
      <c r="F1034" s="228" t="s">
        <v>1282</v>
      </c>
      <c r="G1034" s="42"/>
      <c r="H1034" s="42"/>
      <c r="I1034" s="229"/>
      <c r="J1034" s="42"/>
      <c r="K1034" s="42"/>
      <c r="L1034" s="46"/>
      <c r="M1034" s="230"/>
      <c r="N1034" s="231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154</v>
      </c>
      <c r="AU1034" s="19" t="s">
        <v>85</v>
      </c>
    </row>
    <row r="1035" s="13" customFormat="1">
      <c r="A1035" s="13"/>
      <c r="B1035" s="235"/>
      <c r="C1035" s="236"/>
      <c r="D1035" s="227" t="s">
        <v>173</v>
      </c>
      <c r="E1035" s="237" t="s">
        <v>19</v>
      </c>
      <c r="F1035" s="238" t="s">
        <v>85</v>
      </c>
      <c r="G1035" s="236"/>
      <c r="H1035" s="239">
        <v>2</v>
      </c>
      <c r="I1035" s="240"/>
      <c r="J1035" s="236"/>
      <c r="K1035" s="236"/>
      <c r="L1035" s="241"/>
      <c r="M1035" s="242"/>
      <c r="N1035" s="243"/>
      <c r="O1035" s="243"/>
      <c r="P1035" s="243"/>
      <c r="Q1035" s="243"/>
      <c r="R1035" s="243"/>
      <c r="S1035" s="243"/>
      <c r="T1035" s="24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5" t="s">
        <v>173</v>
      </c>
      <c r="AU1035" s="245" t="s">
        <v>85</v>
      </c>
      <c r="AV1035" s="13" t="s">
        <v>85</v>
      </c>
      <c r="AW1035" s="13" t="s">
        <v>37</v>
      </c>
      <c r="AX1035" s="13" t="s">
        <v>75</v>
      </c>
      <c r="AY1035" s="245" t="s">
        <v>144</v>
      </c>
    </row>
    <row r="1036" s="14" customFormat="1">
      <c r="A1036" s="14"/>
      <c r="B1036" s="246"/>
      <c r="C1036" s="247"/>
      <c r="D1036" s="227" t="s">
        <v>173</v>
      </c>
      <c r="E1036" s="248" t="s">
        <v>19</v>
      </c>
      <c r="F1036" s="249" t="s">
        <v>175</v>
      </c>
      <c r="G1036" s="247"/>
      <c r="H1036" s="250">
        <v>2</v>
      </c>
      <c r="I1036" s="251"/>
      <c r="J1036" s="247"/>
      <c r="K1036" s="247"/>
      <c r="L1036" s="252"/>
      <c r="M1036" s="253"/>
      <c r="N1036" s="254"/>
      <c r="O1036" s="254"/>
      <c r="P1036" s="254"/>
      <c r="Q1036" s="254"/>
      <c r="R1036" s="254"/>
      <c r="S1036" s="254"/>
      <c r="T1036" s="255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6" t="s">
        <v>173</v>
      </c>
      <c r="AU1036" s="256" t="s">
        <v>85</v>
      </c>
      <c r="AV1036" s="14" t="s">
        <v>176</v>
      </c>
      <c r="AW1036" s="14" t="s">
        <v>37</v>
      </c>
      <c r="AX1036" s="14" t="s">
        <v>83</v>
      </c>
      <c r="AY1036" s="256" t="s">
        <v>144</v>
      </c>
    </row>
    <row r="1037" s="2" customFormat="1" ht="14.4" customHeight="1">
      <c r="A1037" s="40"/>
      <c r="B1037" s="41"/>
      <c r="C1037" s="214" t="s">
        <v>1284</v>
      </c>
      <c r="D1037" s="214" t="s">
        <v>147</v>
      </c>
      <c r="E1037" s="215" t="s">
        <v>1285</v>
      </c>
      <c r="F1037" s="216" t="s">
        <v>1286</v>
      </c>
      <c r="G1037" s="217" t="s">
        <v>150</v>
      </c>
      <c r="H1037" s="218">
        <v>1</v>
      </c>
      <c r="I1037" s="219"/>
      <c r="J1037" s="220">
        <f>ROUND(I1037*H1037,2)</f>
        <v>0</v>
      </c>
      <c r="K1037" s="216" t="s">
        <v>19</v>
      </c>
      <c r="L1037" s="46"/>
      <c r="M1037" s="221" t="s">
        <v>19</v>
      </c>
      <c r="N1037" s="222" t="s">
        <v>46</v>
      </c>
      <c r="O1037" s="86"/>
      <c r="P1037" s="223">
        <f>O1037*H1037</f>
        <v>0</v>
      </c>
      <c r="Q1037" s="223">
        <v>0</v>
      </c>
      <c r="R1037" s="223">
        <f>Q1037*H1037</f>
        <v>0</v>
      </c>
      <c r="S1037" s="223">
        <v>0.014</v>
      </c>
      <c r="T1037" s="224">
        <f>S1037*H1037</f>
        <v>0.014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5" t="s">
        <v>203</v>
      </c>
      <c r="AT1037" s="225" t="s">
        <v>147</v>
      </c>
      <c r="AU1037" s="225" t="s">
        <v>85</v>
      </c>
      <c r="AY1037" s="19" t="s">
        <v>144</v>
      </c>
      <c r="BE1037" s="226">
        <f>IF(N1037="základní",J1037,0)</f>
        <v>0</v>
      </c>
      <c r="BF1037" s="226">
        <f>IF(N1037="snížená",J1037,0)</f>
        <v>0</v>
      </c>
      <c r="BG1037" s="226">
        <f>IF(N1037="zákl. přenesená",J1037,0)</f>
        <v>0</v>
      </c>
      <c r="BH1037" s="226">
        <f>IF(N1037="sníž. přenesená",J1037,0)</f>
        <v>0</v>
      </c>
      <c r="BI1037" s="226">
        <f>IF(N1037="nulová",J1037,0)</f>
        <v>0</v>
      </c>
      <c r="BJ1037" s="19" t="s">
        <v>83</v>
      </c>
      <c r="BK1037" s="226">
        <f>ROUND(I1037*H1037,2)</f>
        <v>0</v>
      </c>
      <c r="BL1037" s="19" t="s">
        <v>203</v>
      </c>
      <c r="BM1037" s="225" t="s">
        <v>1287</v>
      </c>
    </row>
    <row r="1038" s="2" customFormat="1">
      <c r="A1038" s="40"/>
      <c r="B1038" s="41"/>
      <c r="C1038" s="42"/>
      <c r="D1038" s="227" t="s">
        <v>154</v>
      </c>
      <c r="E1038" s="42"/>
      <c r="F1038" s="228" t="s">
        <v>1288</v>
      </c>
      <c r="G1038" s="42"/>
      <c r="H1038" s="42"/>
      <c r="I1038" s="229"/>
      <c r="J1038" s="42"/>
      <c r="K1038" s="42"/>
      <c r="L1038" s="46"/>
      <c r="M1038" s="230"/>
      <c r="N1038" s="231"/>
      <c r="O1038" s="86"/>
      <c r="P1038" s="86"/>
      <c r="Q1038" s="86"/>
      <c r="R1038" s="86"/>
      <c r="S1038" s="86"/>
      <c r="T1038" s="87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T1038" s="19" t="s">
        <v>154</v>
      </c>
      <c r="AU1038" s="19" t="s">
        <v>85</v>
      </c>
    </row>
    <row r="1039" s="2" customFormat="1">
      <c r="A1039" s="40"/>
      <c r="B1039" s="41"/>
      <c r="C1039" s="42"/>
      <c r="D1039" s="227" t="s">
        <v>162</v>
      </c>
      <c r="E1039" s="42"/>
      <c r="F1039" s="234" t="s">
        <v>1289</v>
      </c>
      <c r="G1039" s="42"/>
      <c r="H1039" s="42"/>
      <c r="I1039" s="229"/>
      <c r="J1039" s="42"/>
      <c r="K1039" s="42"/>
      <c r="L1039" s="46"/>
      <c r="M1039" s="230"/>
      <c r="N1039" s="231"/>
      <c r="O1039" s="86"/>
      <c r="P1039" s="86"/>
      <c r="Q1039" s="86"/>
      <c r="R1039" s="86"/>
      <c r="S1039" s="86"/>
      <c r="T1039" s="87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T1039" s="19" t="s">
        <v>162</v>
      </c>
      <c r="AU1039" s="19" t="s">
        <v>85</v>
      </c>
    </row>
    <row r="1040" s="13" customFormat="1">
      <c r="A1040" s="13"/>
      <c r="B1040" s="235"/>
      <c r="C1040" s="236"/>
      <c r="D1040" s="227" t="s">
        <v>173</v>
      </c>
      <c r="E1040" s="237" t="s">
        <v>19</v>
      </c>
      <c r="F1040" s="238" t="s">
        <v>83</v>
      </c>
      <c r="G1040" s="236"/>
      <c r="H1040" s="239">
        <v>1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5" t="s">
        <v>173</v>
      </c>
      <c r="AU1040" s="245" t="s">
        <v>85</v>
      </c>
      <c r="AV1040" s="13" t="s">
        <v>85</v>
      </c>
      <c r="AW1040" s="13" t="s">
        <v>37</v>
      </c>
      <c r="AX1040" s="13" t="s">
        <v>75</v>
      </c>
      <c r="AY1040" s="245" t="s">
        <v>144</v>
      </c>
    </row>
    <row r="1041" s="14" customFormat="1">
      <c r="A1041" s="14"/>
      <c r="B1041" s="246"/>
      <c r="C1041" s="247"/>
      <c r="D1041" s="227" t="s">
        <v>173</v>
      </c>
      <c r="E1041" s="248" t="s">
        <v>19</v>
      </c>
      <c r="F1041" s="249" t="s">
        <v>175</v>
      </c>
      <c r="G1041" s="247"/>
      <c r="H1041" s="250">
        <v>1</v>
      </c>
      <c r="I1041" s="251"/>
      <c r="J1041" s="247"/>
      <c r="K1041" s="247"/>
      <c r="L1041" s="252"/>
      <c r="M1041" s="253"/>
      <c r="N1041" s="254"/>
      <c r="O1041" s="254"/>
      <c r="P1041" s="254"/>
      <c r="Q1041" s="254"/>
      <c r="R1041" s="254"/>
      <c r="S1041" s="254"/>
      <c r="T1041" s="255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6" t="s">
        <v>173</v>
      </c>
      <c r="AU1041" s="256" t="s">
        <v>85</v>
      </c>
      <c r="AV1041" s="14" t="s">
        <v>176</v>
      </c>
      <c r="AW1041" s="14" t="s">
        <v>37</v>
      </c>
      <c r="AX1041" s="14" t="s">
        <v>83</v>
      </c>
      <c r="AY1041" s="256" t="s">
        <v>144</v>
      </c>
    </row>
    <row r="1042" s="2" customFormat="1" ht="14.4" customHeight="1">
      <c r="A1042" s="40"/>
      <c r="B1042" s="41"/>
      <c r="C1042" s="214" t="s">
        <v>1290</v>
      </c>
      <c r="D1042" s="214" t="s">
        <v>147</v>
      </c>
      <c r="E1042" s="215" t="s">
        <v>1291</v>
      </c>
      <c r="F1042" s="216" t="s">
        <v>1292</v>
      </c>
      <c r="G1042" s="217" t="s">
        <v>150</v>
      </c>
      <c r="H1042" s="218">
        <v>1</v>
      </c>
      <c r="I1042" s="219"/>
      <c r="J1042" s="220">
        <f>ROUND(I1042*H1042,2)</f>
        <v>0</v>
      </c>
      <c r="K1042" s="216" t="s">
        <v>19</v>
      </c>
      <c r="L1042" s="46"/>
      <c r="M1042" s="221" t="s">
        <v>19</v>
      </c>
      <c r="N1042" s="222" t="s">
        <v>46</v>
      </c>
      <c r="O1042" s="86"/>
      <c r="P1042" s="223">
        <f>O1042*H1042</f>
        <v>0</v>
      </c>
      <c r="Q1042" s="223">
        <v>0</v>
      </c>
      <c r="R1042" s="223">
        <f>Q1042*H1042</f>
        <v>0</v>
      </c>
      <c r="S1042" s="223">
        <v>0.0089999999999999993</v>
      </c>
      <c r="T1042" s="224">
        <f>S1042*H1042</f>
        <v>0.0089999999999999993</v>
      </c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R1042" s="225" t="s">
        <v>203</v>
      </c>
      <c r="AT1042" s="225" t="s">
        <v>147</v>
      </c>
      <c r="AU1042" s="225" t="s">
        <v>85</v>
      </c>
      <c r="AY1042" s="19" t="s">
        <v>144</v>
      </c>
      <c r="BE1042" s="226">
        <f>IF(N1042="základní",J1042,0)</f>
        <v>0</v>
      </c>
      <c r="BF1042" s="226">
        <f>IF(N1042="snížená",J1042,0)</f>
        <v>0</v>
      </c>
      <c r="BG1042" s="226">
        <f>IF(N1042="zákl. přenesená",J1042,0)</f>
        <v>0</v>
      </c>
      <c r="BH1042" s="226">
        <f>IF(N1042="sníž. přenesená",J1042,0)</f>
        <v>0</v>
      </c>
      <c r="BI1042" s="226">
        <f>IF(N1042="nulová",J1042,0)</f>
        <v>0</v>
      </c>
      <c r="BJ1042" s="19" t="s">
        <v>83</v>
      </c>
      <c r="BK1042" s="226">
        <f>ROUND(I1042*H1042,2)</f>
        <v>0</v>
      </c>
      <c r="BL1042" s="19" t="s">
        <v>203</v>
      </c>
      <c r="BM1042" s="225" t="s">
        <v>1293</v>
      </c>
    </row>
    <row r="1043" s="2" customFormat="1">
      <c r="A1043" s="40"/>
      <c r="B1043" s="41"/>
      <c r="C1043" s="42"/>
      <c r="D1043" s="227" t="s">
        <v>154</v>
      </c>
      <c r="E1043" s="42"/>
      <c r="F1043" s="228" t="s">
        <v>1292</v>
      </c>
      <c r="G1043" s="42"/>
      <c r="H1043" s="42"/>
      <c r="I1043" s="229"/>
      <c r="J1043" s="42"/>
      <c r="K1043" s="42"/>
      <c r="L1043" s="46"/>
      <c r="M1043" s="230"/>
      <c r="N1043" s="231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9" t="s">
        <v>154</v>
      </c>
      <c r="AU1043" s="19" t="s">
        <v>85</v>
      </c>
    </row>
    <row r="1044" s="12" customFormat="1" ht="22.8" customHeight="1">
      <c r="A1044" s="12"/>
      <c r="B1044" s="198"/>
      <c r="C1044" s="199"/>
      <c r="D1044" s="200" t="s">
        <v>74</v>
      </c>
      <c r="E1044" s="212" t="s">
        <v>1294</v>
      </c>
      <c r="F1044" s="212" t="s">
        <v>1295</v>
      </c>
      <c r="G1044" s="199"/>
      <c r="H1044" s="199"/>
      <c r="I1044" s="202"/>
      <c r="J1044" s="213">
        <f>BK1044</f>
        <v>0</v>
      </c>
      <c r="K1044" s="199"/>
      <c r="L1044" s="204"/>
      <c r="M1044" s="205"/>
      <c r="N1044" s="206"/>
      <c r="O1044" s="206"/>
      <c r="P1044" s="207">
        <f>SUM(P1045:P1077)</f>
        <v>0</v>
      </c>
      <c r="Q1044" s="206"/>
      <c r="R1044" s="207">
        <f>SUM(R1045:R1077)</f>
        <v>0.23768333999999999</v>
      </c>
      <c r="S1044" s="206"/>
      <c r="T1044" s="208">
        <f>SUM(T1045:T1077)</f>
        <v>1.07811075</v>
      </c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R1044" s="209" t="s">
        <v>85</v>
      </c>
      <c r="AT1044" s="210" t="s">
        <v>74</v>
      </c>
      <c r="AU1044" s="210" t="s">
        <v>83</v>
      </c>
      <c r="AY1044" s="209" t="s">
        <v>144</v>
      </c>
      <c r="BK1044" s="211">
        <f>SUM(BK1045:BK1077)</f>
        <v>0</v>
      </c>
    </row>
    <row r="1045" s="2" customFormat="1" ht="14.4" customHeight="1">
      <c r="A1045" s="40"/>
      <c r="B1045" s="41"/>
      <c r="C1045" s="214" t="s">
        <v>1296</v>
      </c>
      <c r="D1045" s="214" t="s">
        <v>147</v>
      </c>
      <c r="E1045" s="215" t="s">
        <v>1297</v>
      </c>
      <c r="F1045" s="216" t="s">
        <v>1298</v>
      </c>
      <c r="G1045" s="217" t="s">
        <v>187</v>
      </c>
      <c r="H1045" s="218">
        <v>5.3869999999999996</v>
      </c>
      <c r="I1045" s="219"/>
      <c r="J1045" s="220">
        <f>ROUND(I1045*H1045,2)</f>
        <v>0</v>
      </c>
      <c r="K1045" s="216" t="s">
        <v>151</v>
      </c>
      <c r="L1045" s="46"/>
      <c r="M1045" s="221" t="s">
        <v>19</v>
      </c>
      <c r="N1045" s="222" t="s">
        <v>46</v>
      </c>
      <c r="O1045" s="86"/>
      <c r="P1045" s="223">
        <f>O1045*H1045</f>
        <v>0</v>
      </c>
      <c r="Q1045" s="223">
        <v>0.011820000000000001</v>
      </c>
      <c r="R1045" s="223">
        <f>Q1045*H1045</f>
        <v>0.063674339999999996</v>
      </c>
      <c r="S1045" s="223">
        <v>0</v>
      </c>
      <c r="T1045" s="224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5" t="s">
        <v>203</v>
      </c>
      <c r="AT1045" s="225" t="s">
        <v>147</v>
      </c>
      <c r="AU1045" s="225" t="s">
        <v>85</v>
      </c>
      <c r="AY1045" s="19" t="s">
        <v>144</v>
      </c>
      <c r="BE1045" s="226">
        <f>IF(N1045="základní",J1045,0)</f>
        <v>0</v>
      </c>
      <c r="BF1045" s="226">
        <f>IF(N1045="snížená",J1045,0)</f>
        <v>0</v>
      </c>
      <c r="BG1045" s="226">
        <f>IF(N1045="zákl. přenesená",J1045,0)</f>
        <v>0</v>
      </c>
      <c r="BH1045" s="226">
        <f>IF(N1045="sníž. přenesená",J1045,0)</f>
        <v>0</v>
      </c>
      <c r="BI1045" s="226">
        <f>IF(N1045="nulová",J1045,0)</f>
        <v>0</v>
      </c>
      <c r="BJ1045" s="19" t="s">
        <v>83</v>
      </c>
      <c r="BK1045" s="226">
        <f>ROUND(I1045*H1045,2)</f>
        <v>0</v>
      </c>
      <c r="BL1045" s="19" t="s">
        <v>203</v>
      </c>
      <c r="BM1045" s="225" t="s">
        <v>1299</v>
      </c>
    </row>
    <row r="1046" s="2" customFormat="1">
      <c r="A1046" s="40"/>
      <c r="B1046" s="41"/>
      <c r="C1046" s="42"/>
      <c r="D1046" s="227" t="s">
        <v>154</v>
      </c>
      <c r="E1046" s="42"/>
      <c r="F1046" s="228" t="s">
        <v>1300</v>
      </c>
      <c r="G1046" s="42"/>
      <c r="H1046" s="42"/>
      <c r="I1046" s="229"/>
      <c r="J1046" s="42"/>
      <c r="K1046" s="42"/>
      <c r="L1046" s="46"/>
      <c r="M1046" s="230"/>
      <c r="N1046" s="231"/>
      <c r="O1046" s="86"/>
      <c r="P1046" s="86"/>
      <c r="Q1046" s="86"/>
      <c r="R1046" s="86"/>
      <c r="S1046" s="86"/>
      <c r="T1046" s="87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T1046" s="19" t="s">
        <v>154</v>
      </c>
      <c r="AU1046" s="19" t="s">
        <v>85</v>
      </c>
    </row>
    <row r="1047" s="2" customFormat="1">
      <c r="A1047" s="40"/>
      <c r="B1047" s="41"/>
      <c r="C1047" s="42"/>
      <c r="D1047" s="232" t="s">
        <v>155</v>
      </c>
      <c r="E1047" s="42"/>
      <c r="F1047" s="233" t="s">
        <v>1301</v>
      </c>
      <c r="G1047" s="42"/>
      <c r="H1047" s="42"/>
      <c r="I1047" s="229"/>
      <c r="J1047" s="42"/>
      <c r="K1047" s="42"/>
      <c r="L1047" s="46"/>
      <c r="M1047" s="230"/>
      <c r="N1047" s="231"/>
      <c r="O1047" s="86"/>
      <c r="P1047" s="86"/>
      <c r="Q1047" s="86"/>
      <c r="R1047" s="86"/>
      <c r="S1047" s="86"/>
      <c r="T1047" s="87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9" t="s">
        <v>155</v>
      </c>
      <c r="AU1047" s="19" t="s">
        <v>85</v>
      </c>
    </row>
    <row r="1048" s="13" customFormat="1">
      <c r="A1048" s="13"/>
      <c r="B1048" s="235"/>
      <c r="C1048" s="236"/>
      <c r="D1048" s="227" t="s">
        <v>173</v>
      </c>
      <c r="E1048" s="237" t="s">
        <v>19</v>
      </c>
      <c r="F1048" s="238" t="s">
        <v>1302</v>
      </c>
      <c r="G1048" s="236"/>
      <c r="H1048" s="239">
        <v>5.3869999999999996</v>
      </c>
      <c r="I1048" s="240"/>
      <c r="J1048" s="236"/>
      <c r="K1048" s="236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173</v>
      </c>
      <c r="AU1048" s="245" t="s">
        <v>85</v>
      </c>
      <c r="AV1048" s="13" t="s">
        <v>85</v>
      </c>
      <c r="AW1048" s="13" t="s">
        <v>37</v>
      </c>
      <c r="AX1048" s="13" t="s">
        <v>83</v>
      </c>
      <c r="AY1048" s="245" t="s">
        <v>144</v>
      </c>
    </row>
    <row r="1049" s="2" customFormat="1" ht="14.4" customHeight="1">
      <c r="A1049" s="40"/>
      <c r="B1049" s="41"/>
      <c r="C1049" s="214" t="s">
        <v>1303</v>
      </c>
      <c r="D1049" s="214" t="s">
        <v>147</v>
      </c>
      <c r="E1049" s="215" t="s">
        <v>1304</v>
      </c>
      <c r="F1049" s="216" t="s">
        <v>1305</v>
      </c>
      <c r="G1049" s="217" t="s">
        <v>187</v>
      </c>
      <c r="H1049" s="218">
        <v>5.4710000000000001</v>
      </c>
      <c r="I1049" s="219"/>
      <c r="J1049" s="220">
        <f>ROUND(I1049*H1049,2)</f>
        <v>0</v>
      </c>
      <c r="K1049" s="216" t="s">
        <v>151</v>
      </c>
      <c r="L1049" s="46"/>
      <c r="M1049" s="221" t="s">
        <v>19</v>
      </c>
      <c r="N1049" s="222" t="s">
        <v>46</v>
      </c>
      <c r="O1049" s="86"/>
      <c r="P1049" s="223">
        <f>O1049*H1049</f>
        <v>0</v>
      </c>
      <c r="Q1049" s="223">
        <v>0</v>
      </c>
      <c r="R1049" s="223">
        <f>Q1049*H1049</f>
        <v>0</v>
      </c>
      <c r="S1049" s="223">
        <v>0.017250000000000001</v>
      </c>
      <c r="T1049" s="224">
        <f>S1049*H1049</f>
        <v>0.094374750000000007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5" t="s">
        <v>203</v>
      </c>
      <c r="AT1049" s="225" t="s">
        <v>147</v>
      </c>
      <c r="AU1049" s="225" t="s">
        <v>85</v>
      </c>
      <c r="AY1049" s="19" t="s">
        <v>144</v>
      </c>
      <c r="BE1049" s="226">
        <f>IF(N1049="základní",J1049,0)</f>
        <v>0</v>
      </c>
      <c r="BF1049" s="226">
        <f>IF(N1049="snížená",J1049,0)</f>
        <v>0</v>
      </c>
      <c r="BG1049" s="226">
        <f>IF(N1049="zákl. přenesená",J1049,0)</f>
        <v>0</v>
      </c>
      <c r="BH1049" s="226">
        <f>IF(N1049="sníž. přenesená",J1049,0)</f>
        <v>0</v>
      </c>
      <c r="BI1049" s="226">
        <f>IF(N1049="nulová",J1049,0)</f>
        <v>0</v>
      </c>
      <c r="BJ1049" s="19" t="s">
        <v>83</v>
      </c>
      <c r="BK1049" s="226">
        <f>ROUND(I1049*H1049,2)</f>
        <v>0</v>
      </c>
      <c r="BL1049" s="19" t="s">
        <v>203</v>
      </c>
      <c r="BM1049" s="225" t="s">
        <v>1306</v>
      </c>
    </row>
    <row r="1050" s="2" customFormat="1">
      <c r="A1050" s="40"/>
      <c r="B1050" s="41"/>
      <c r="C1050" s="42"/>
      <c r="D1050" s="227" t="s">
        <v>154</v>
      </c>
      <c r="E1050" s="42"/>
      <c r="F1050" s="228" t="s">
        <v>1307</v>
      </c>
      <c r="G1050" s="42"/>
      <c r="H1050" s="42"/>
      <c r="I1050" s="229"/>
      <c r="J1050" s="42"/>
      <c r="K1050" s="42"/>
      <c r="L1050" s="46"/>
      <c r="M1050" s="230"/>
      <c r="N1050" s="231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154</v>
      </c>
      <c r="AU1050" s="19" t="s">
        <v>85</v>
      </c>
    </row>
    <row r="1051" s="2" customFormat="1">
      <c r="A1051" s="40"/>
      <c r="B1051" s="41"/>
      <c r="C1051" s="42"/>
      <c r="D1051" s="232" t="s">
        <v>155</v>
      </c>
      <c r="E1051" s="42"/>
      <c r="F1051" s="233" t="s">
        <v>1308</v>
      </c>
      <c r="G1051" s="42"/>
      <c r="H1051" s="42"/>
      <c r="I1051" s="229"/>
      <c r="J1051" s="42"/>
      <c r="K1051" s="42"/>
      <c r="L1051" s="46"/>
      <c r="M1051" s="230"/>
      <c r="N1051" s="231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155</v>
      </c>
      <c r="AU1051" s="19" t="s">
        <v>85</v>
      </c>
    </row>
    <row r="1052" s="2" customFormat="1">
      <c r="A1052" s="40"/>
      <c r="B1052" s="41"/>
      <c r="C1052" s="42"/>
      <c r="D1052" s="227" t="s">
        <v>162</v>
      </c>
      <c r="E1052" s="42"/>
      <c r="F1052" s="234" t="s">
        <v>1309</v>
      </c>
      <c r="G1052" s="42"/>
      <c r="H1052" s="42"/>
      <c r="I1052" s="229"/>
      <c r="J1052" s="42"/>
      <c r="K1052" s="42"/>
      <c r="L1052" s="46"/>
      <c r="M1052" s="230"/>
      <c r="N1052" s="231"/>
      <c r="O1052" s="86"/>
      <c r="P1052" s="86"/>
      <c r="Q1052" s="86"/>
      <c r="R1052" s="86"/>
      <c r="S1052" s="86"/>
      <c r="T1052" s="87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T1052" s="19" t="s">
        <v>162</v>
      </c>
      <c r="AU1052" s="19" t="s">
        <v>85</v>
      </c>
    </row>
    <row r="1053" s="13" customFormat="1">
      <c r="A1053" s="13"/>
      <c r="B1053" s="235"/>
      <c r="C1053" s="236"/>
      <c r="D1053" s="227" t="s">
        <v>173</v>
      </c>
      <c r="E1053" s="237" t="s">
        <v>19</v>
      </c>
      <c r="F1053" s="238" t="s">
        <v>1310</v>
      </c>
      <c r="G1053" s="236"/>
      <c r="H1053" s="239">
        <v>4.2000000000000002</v>
      </c>
      <c r="I1053" s="240"/>
      <c r="J1053" s="236"/>
      <c r="K1053" s="236"/>
      <c r="L1053" s="241"/>
      <c r="M1053" s="242"/>
      <c r="N1053" s="243"/>
      <c r="O1053" s="243"/>
      <c r="P1053" s="243"/>
      <c r="Q1053" s="243"/>
      <c r="R1053" s="243"/>
      <c r="S1053" s="243"/>
      <c r="T1053" s="24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5" t="s">
        <v>173</v>
      </c>
      <c r="AU1053" s="245" t="s">
        <v>85</v>
      </c>
      <c r="AV1053" s="13" t="s">
        <v>85</v>
      </c>
      <c r="AW1053" s="13" t="s">
        <v>37</v>
      </c>
      <c r="AX1053" s="13" t="s">
        <v>75</v>
      </c>
      <c r="AY1053" s="245" t="s">
        <v>144</v>
      </c>
    </row>
    <row r="1054" s="15" customFormat="1">
      <c r="A1054" s="15"/>
      <c r="B1054" s="261"/>
      <c r="C1054" s="262"/>
      <c r="D1054" s="227" t="s">
        <v>173</v>
      </c>
      <c r="E1054" s="263" t="s">
        <v>19</v>
      </c>
      <c r="F1054" s="264" t="s">
        <v>396</v>
      </c>
      <c r="G1054" s="262"/>
      <c r="H1054" s="263" t="s">
        <v>19</v>
      </c>
      <c r="I1054" s="265"/>
      <c r="J1054" s="262"/>
      <c r="K1054" s="262"/>
      <c r="L1054" s="266"/>
      <c r="M1054" s="267"/>
      <c r="N1054" s="268"/>
      <c r="O1054" s="268"/>
      <c r="P1054" s="268"/>
      <c r="Q1054" s="268"/>
      <c r="R1054" s="268"/>
      <c r="S1054" s="268"/>
      <c r="T1054" s="269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70" t="s">
        <v>173</v>
      </c>
      <c r="AU1054" s="270" t="s">
        <v>85</v>
      </c>
      <c r="AV1054" s="15" t="s">
        <v>83</v>
      </c>
      <c r="AW1054" s="15" t="s">
        <v>37</v>
      </c>
      <c r="AX1054" s="15" t="s">
        <v>75</v>
      </c>
      <c r="AY1054" s="270" t="s">
        <v>144</v>
      </c>
    </row>
    <row r="1055" s="13" customFormat="1">
      <c r="A1055" s="13"/>
      <c r="B1055" s="235"/>
      <c r="C1055" s="236"/>
      <c r="D1055" s="227" t="s">
        <v>173</v>
      </c>
      <c r="E1055" s="237" t="s">
        <v>19</v>
      </c>
      <c r="F1055" s="238" t="s">
        <v>1311</v>
      </c>
      <c r="G1055" s="236"/>
      <c r="H1055" s="239">
        <v>1.2709999999999999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5" t="s">
        <v>173</v>
      </c>
      <c r="AU1055" s="245" t="s">
        <v>85</v>
      </c>
      <c r="AV1055" s="13" t="s">
        <v>85</v>
      </c>
      <c r="AW1055" s="13" t="s">
        <v>37</v>
      </c>
      <c r="AX1055" s="13" t="s">
        <v>75</v>
      </c>
      <c r="AY1055" s="245" t="s">
        <v>144</v>
      </c>
    </row>
    <row r="1056" s="14" customFormat="1">
      <c r="A1056" s="14"/>
      <c r="B1056" s="246"/>
      <c r="C1056" s="247"/>
      <c r="D1056" s="227" t="s">
        <v>173</v>
      </c>
      <c r="E1056" s="248" t="s">
        <v>19</v>
      </c>
      <c r="F1056" s="249" t="s">
        <v>175</v>
      </c>
      <c r="G1056" s="247"/>
      <c r="H1056" s="250">
        <v>5.4710000000000001</v>
      </c>
      <c r="I1056" s="251"/>
      <c r="J1056" s="247"/>
      <c r="K1056" s="247"/>
      <c r="L1056" s="252"/>
      <c r="M1056" s="253"/>
      <c r="N1056" s="254"/>
      <c r="O1056" s="254"/>
      <c r="P1056" s="254"/>
      <c r="Q1056" s="254"/>
      <c r="R1056" s="254"/>
      <c r="S1056" s="254"/>
      <c r="T1056" s="255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6" t="s">
        <v>173</v>
      </c>
      <c r="AU1056" s="256" t="s">
        <v>85</v>
      </c>
      <c r="AV1056" s="14" t="s">
        <v>176</v>
      </c>
      <c r="AW1056" s="14" t="s">
        <v>37</v>
      </c>
      <c r="AX1056" s="14" t="s">
        <v>83</v>
      </c>
      <c r="AY1056" s="256" t="s">
        <v>144</v>
      </c>
    </row>
    <row r="1057" s="2" customFormat="1" ht="19.8" customHeight="1">
      <c r="A1057" s="40"/>
      <c r="B1057" s="41"/>
      <c r="C1057" s="214" t="s">
        <v>1312</v>
      </c>
      <c r="D1057" s="214" t="s">
        <v>147</v>
      </c>
      <c r="E1057" s="215" t="s">
        <v>1313</v>
      </c>
      <c r="F1057" s="216" t="s">
        <v>1314</v>
      </c>
      <c r="G1057" s="217" t="s">
        <v>187</v>
      </c>
      <c r="H1057" s="218">
        <v>7.2800000000000002</v>
      </c>
      <c r="I1057" s="219"/>
      <c r="J1057" s="220">
        <f>ROUND(I1057*H1057,2)</f>
        <v>0</v>
      </c>
      <c r="K1057" s="216" t="s">
        <v>151</v>
      </c>
      <c r="L1057" s="46"/>
      <c r="M1057" s="221" t="s">
        <v>19</v>
      </c>
      <c r="N1057" s="222" t="s">
        <v>46</v>
      </c>
      <c r="O1057" s="86"/>
      <c r="P1057" s="223">
        <f>O1057*H1057</f>
        <v>0</v>
      </c>
      <c r="Q1057" s="223">
        <v>0.020549999999999999</v>
      </c>
      <c r="R1057" s="223">
        <f>Q1057*H1057</f>
        <v>0.14960399999999999</v>
      </c>
      <c r="S1057" s="223">
        <v>0</v>
      </c>
      <c r="T1057" s="224">
        <f>S1057*H1057</f>
        <v>0</v>
      </c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R1057" s="225" t="s">
        <v>203</v>
      </c>
      <c r="AT1057" s="225" t="s">
        <v>147</v>
      </c>
      <c r="AU1057" s="225" t="s">
        <v>85</v>
      </c>
      <c r="AY1057" s="19" t="s">
        <v>144</v>
      </c>
      <c r="BE1057" s="226">
        <f>IF(N1057="základní",J1057,0)</f>
        <v>0</v>
      </c>
      <c r="BF1057" s="226">
        <f>IF(N1057="snížená",J1057,0)</f>
        <v>0</v>
      </c>
      <c r="BG1057" s="226">
        <f>IF(N1057="zákl. přenesená",J1057,0)</f>
        <v>0</v>
      </c>
      <c r="BH1057" s="226">
        <f>IF(N1057="sníž. přenesená",J1057,0)</f>
        <v>0</v>
      </c>
      <c r="BI1057" s="226">
        <f>IF(N1057="nulová",J1057,0)</f>
        <v>0</v>
      </c>
      <c r="BJ1057" s="19" t="s">
        <v>83</v>
      </c>
      <c r="BK1057" s="226">
        <f>ROUND(I1057*H1057,2)</f>
        <v>0</v>
      </c>
      <c r="BL1057" s="19" t="s">
        <v>203</v>
      </c>
      <c r="BM1057" s="225" t="s">
        <v>1315</v>
      </c>
    </row>
    <row r="1058" s="2" customFormat="1">
      <c r="A1058" s="40"/>
      <c r="B1058" s="41"/>
      <c r="C1058" s="42"/>
      <c r="D1058" s="227" t="s">
        <v>154</v>
      </c>
      <c r="E1058" s="42"/>
      <c r="F1058" s="228" t="s">
        <v>1316</v>
      </c>
      <c r="G1058" s="42"/>
      <c r="H1058" s="42"/>
      <c r="I1058" s="229"/>
      <c r="J1058" s="42"/>
      <c r="K1058" s="42"/>
      <c r="L1058" s="46"/>
      <c r="M1058" s="230"/>
      <c r="N1058" s="231"/>
      <c r="O1058" s="86"/>
      <c r="P1058" s="86"/>
      <c r="Q1058" s="86"/>
      <c r="R1058" s="86"/>
      <c r="S1058" s="86"/>
      <c r="T1058" s="87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9" t="s">
        <v>154</v>
      </c>
      <c r="AU1058" s="19" t="s">
        <v>85</v>
      </c>
    </row>
    <row r="1059" s="2" customFormat="1">
      <c r="A1059" s="40"/>
      <c r="B1059" s="41"/>
      <c r="C1059" s="42"/>
      <c r="D1059" s="232" t="s">
        <v>155</v>
      </c>
      <c r="E1059" s="42"/>
      <c r="F1059" s="233" t="s">
        <v>1317</v>
      </c>
      <c r="G1059" s="42"/>
      <c r="H1059" s="42"/>
      <c r="I1059" s="229"/>
      <c r="J1059" s="42"/>
      <c r="K1059" s="42"/>
      <c r="L1059" s="46"/>
      <c r="M1059" s="230"/>
      <c r="N1059" s="231"/>
      <c r="O1059" s="86"/>
      <c r="P1059" s="86"/>
      <c r="Q1059" s="86"/>
      <c r="R1059" s="86"/>
      <c r="S1059" s="86"/>
      <c r="T1059" s="87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T1059" s="19" t="s">
        <v>155</v>
      </c>
      <c r="AU1059" s="19" t="s">
        <v>85</v>
      </c>
    </row>
    <row r="1060" s="13" customFormat="1">
      <c r="A1060" s="13"/>
      <c r="B1060" s="235"/>
      <c r="C1060" s="236"/>
      <c r="D1060" s="227" t="s">
        <v>173</v>
      </c>
      <c r="E1060" s="237" t="s">
        <v>19</v>
      </c>
      <c r="F1060" s="238" t="s">
        <v>1318</v>
      </c>
      <c r="G1060" s="236"/>
      <c r="H1060" s="239">
        <v>7.2800000000000002</v>
      </c>
      <c r="I1060" s="240"/>
      <c r="J1060" s="236"/>
      <c r="K1060" s="236"/>
      <c r="L1060" s="241"/>
      <c r="M1060" s="242"/>
      <c r="N1060" s="243"/>
      <c r="O1060" s="243"/>
      <c r="P1060" s="243"/>
      <c r="Q1060" s="243"/>
      <c r="R1060" s="243"/>
      <c r="S1060" s="243"/>
      <c r="T1060" s="24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5" t="s">
        <v>173</v>
      </c>
      <c r="AU1060" s="245" t="s">
        <v>85</v>
      </c>
      <c r="AV1060" s="13" t="s">
        <v>85</v>
      </c>
      <c r="AW1060" s="13" t="s">
        <v>37</v>
      </c>
      <c r="AX1060" s="13" t="s">
        <v>75</v>
      </c>
      <c r="AY1060" s="245" t="s">
        <v>144</v>
      </c>
    </row>
    <row r="1061" s="14" customFormat="1">
      <c r="A1061" s="14"/>
      <c r="B1061" s="246"/>
      <c r="C1061" s="247"/>
      <c r="D1061" s="227" t="s">
        <v>173</v>
      </c>
      <c r="E1061" s="248" t="s">
        <v>19</v>
      </c>
      <c r="F1061" s="249" t="s">
        <v>175</v>
      </c>
      <c r="G1061" s="247"/>
      <c r="H1061" s="250">
        <v>7.2800000000000002</v>
      </c>
      <c r="I1061" s="251"/>
      <c r="J1061" s="247"/>
      <c r="K1061" s="247"/>
      <c r="L1061" s="252"/>
      <c r="M1061" s="253"/>
      <c r="N1061" s="254"/>
      <c r="O1061" s="254"/>
      <c r="P1061" s="254"/>
      <c r="Q1061" s="254"/>
      <c r="R1061" s="254"/>
      <c r="S1061" s="254"/>
      <c r="T1061" s="255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6" t="s">
        <v>173</v>
      </c>
      <c r="AU1061" s="256" t="s">
        <v>85</v>
      </c>
      <c r="AV1061" s="14" t="s">
        <v>176</v>
      </c>
      <c r="AW1061" s="14" t="s">
        <v>37</v>
      </c>
      <c r="AX1061" s="14" t="s">
        <v>83</v>
      </c>
      <c r="AY1061" s="256" t="s">
        <v>144</v>
      </c>
    </row>
    <row r="1062" s="2" customFormat="1" ht="14.4" customHeight="1">
      <c r="A1062" s="40"/>
      <c r="B1062" s="41"/>
      <c r="C1062" s="214" t="s">
        <v>1319</v>
      </c>
      <c r="D1062" s="214" t="s">
        <v>147</v>
      </c>
      <c r="E1062" s="215" t="s">
        <v>1320</v>
      </c>
      <c r="F1062" s="216" t="s">
        <v>1321</v>
      </c>
      <c r="G1062" s="217" t="s">
        <v>187</v>
      </c>
      <c r="H1062" s="218">
        <v>37.835999999999999</v>
      </c>
      <c r="I1062" s="219"/>
      <c r="J1062" s="220">
        <f>ROUND(I1062*H1062,2)</f>
        <v>0</v>
      </c>
      <c r="K1062" s="216" t="s">
        <v>151</v>
      </c>
      <c r="L1062" s="46"/>
      <c r="M1062" s="221" t="s">
        <v>19</v>
      </c>
      <c r="N1062" s="222" t="s">
        <v>46</v>
      </c>
      <c r="O1062" s="86"/>
      <c r="P1062" s="223">
        <f>O1062*H1062</f>
        <v>0</v>
      </c>
      <c r="Q1062" s="223">
        <v>0</v>
      </c>
      <c r="R1062" s="223">
        <f>Q1062*H1062</f>
        <v>0</v>
      </c>
      <c r="S1062" s="223">
        <v>0.025999999999999999</v>
      </c>
      <c r="T1062" s="224">
        <f>S1062*H1062</f>
        <v>0.98373599999999994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25" t="s">
        <v>203</v>
      </c>
      <c r="AT1062" s="225" t="s">
        <v>147</v>
      </c>
      <c r="AU1062" s="225" t="s">
        <v>85</v>
      </c>
      <c r="AY1062" s="19" t="s">
        <v>144</v>
      </c>
      <c r="BE1062" s="226">
        <f>IF(N1062="základní",J1062,0)</f>
        <v>0</v>
      </c>
      <c r="BF1062" s="226">
        <f>IF(N1062="snížená",J1062,0)</f>
        <v>0</v>
      </c>
      <c r="BG1062" s="226">
        <f>IF(N1062="zákl. přenesená",J1062,0)</f>
        <v>0</v>
      </c>
      <c r="BH1062" s="226">
        <f>IF(N1062="sníž. přenesená",J1062,0)</f>
        <v>0</v>
      </c>
      <c r="BI1062" s="226">
        <f>IF(N1062="nulová",J1062,0)</f>
        <v>0</v>
      </c>
      <c r="BJ1062" s="19" t="s">
        <v>83</v>
      </c>
      <c r="BK1062" s="226">
        <f>ROUND(I1062*H1062,2)</f>
        <v>0</v>
      </c>
      <c r="BL1062" s="19" t="s">
        <v>203</v>
      </c>
      <c r="BM1062" s="225" t="s">
        <v>1322</v>
      </c>
    </row>
    <row r="1063" s="2" customFormat="1">
      <c r="A1063" s="40"/>
      <c r="B1063" s="41"/>
      <c r="C1063" s="42"/>
      <c r="D1063" s="227" t="s">
        <v>154</v>
      </c>
      <c r="E1063" s="42"/>
      <c r="F1063" s="228" t="s">
        <v>1323</v>
      </c>
      <c r="G1063" s="42"/>
      <c r="H1063" s="42"/>
      <c r="I1063" s="229"/>
      <c r="J1063" s="42"/>
      <c r="K1063" s="42"/>
      <c r="L1063" s="46"/>
      <c r="M1063" s="230"/>
      <c r="N1063" s="231"/>
      <c r="O1063" s="86"/>
      <c r="P1063" s="86"/>
      <c r="Q1063" s="86"/>
      <c r="R1063" s="86"/>
      <c r="S1063" s="86"/>
      <c r="T1063" s="87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T1063" s="19" t="s">
        <v>154</v>
      </c>
      <c r="AU1063" s="19" t="s">
        <v>85</v>
      </c>
    </row>
    <row r="1064" s="2" customFormat="1">
      <c r="A1064" s="40"/>
      <c r="B1064" s="41"/>
      <c r="C1064" s="42"/>
      <c r="D1064" s="232" t="s">
        <v>155</v>
      </c>
      <c r="E1064" s="42"/>
      <c r="F1064" s="233" t="s">
        <v>1324</v>
      </c>
      <c r="G1064" s="42"/>
      <c r="H1064" s="42"/>
      <c r="I1064" s="229"/>
      <c r="J1064" s="42"/>
      <c r="K1064" s="42"/>
      <c r="L1064" s="46"/>
      <c r="M1064" s="230"/>
      <c r="N1064" s="231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155</v>
      </c>
      <c r="AU1064" s="19" t="s">
        <v>85</v>
      </c>
    </row>
    <row r="1065" s="15" customFormat="1">
      <c r="A1065" s="15"/>
      <c r="B1065" s="261"/>
      <c r="C1065" s="262"/>
      <c r="D1065" s="227" t="s">
        <v>173</v>
      </c>
      <c r="E1065" s="263" t="s">
        <v>19</v>
      </c>
      <c r="F1065" s="264" t="s">
        <v>491</v>
      </c>
      <c r="G1065" s="262"/>
      <c r="H1065" s="263" t="s">
        <v>19</v>
      </c>
      <c r="I1065" s="265"/>
      <c r="J1065" s="262"/>
      <c r="K1065" s="262"/>
      <c r="L1065" s="266"/>
      <c r="M1065" s="267"/>
      <c r="N1065" s="268"/>
      <c r="O1065" s="268"/>
      <c r="P1065" s="268"/>
      <c r="Q1065" s="268"/>
      <c r="R1065" s="268"/>
      <c r="S1065" s="268"/>
      <c r="T1065" s="269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T1065" s="270" t="s">
        <v>173</v>
      </c>
      <c r="AU1065" s="270" t="s">
        <v>85</v>
      </c>
      <c r="AV1065" s="15" t="s">
        <v>83</v>
      </c>
      <c r="AW1065" s="15" t="s">
        <v>37</v>
      </c>
      <c r="AX1065" s="15" t="s">
        <v>75</v>
      </c>
      <c r="AY1065" s="270" t="s">
        <v>144</v>
      </c>
    </row>
    <row r="1066" s="13" customFormat="1">
      <c r="A1066" s="13"/>
      <c r="B1066" s="235"/>
      <c r="C1066" s="236"/>
      <c r="D1066" s="227" t="s">
        <v>173</v>
      </c>
      <c r="E1066" s="237" t="s">
        <v>19</v>
      </c>
      <c r="F1066" s="238" t="s">
        <v>1325</v>
      </c>
      <c r="G1066" s="236"/>
      <c r="H1066" s="239">
        <v>29.736000000000001</v>
      </c>
      <c r="I1066" s="240"/>
      <c r="J1066" s="236"/>
      <c r="K1066" s="236"/>
      <c r="L1066" s="241"/>
      <c r="M1066" s="242"/>
      <c r="N1066" s="243"/>
      <c r="O1066" s="243"/>
      <c r="P1066" s="243"/>
      <c r="Q1066" s="243"/>
      <c r="R1066" s="243"/>
      <c r="S1066" s="243"/>
      <c r="T1066" s="24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5" t="s">
        <v>173</v>
      </c>
      <c r="AU1066" s="245" t="s">
        <v>85</v>
      </c>
      <c r="AV1066" s="13" t="s">
        <v>85</v>
      </c>
      <c r="AW1066" s="13" t="s">
        <v>37</v>
      </c>
      <c r="AX1066" s="13" t="s">
        <v>75</v>
      </c>
      <c r="AY1066" s="245" t="s">
        <v>144</v>
      </c>
    </row>
    <row r="1067" s="13" customFormat="1">
      <c r="A1067" s="13"/>
      <c r="B1067" s="235"/>
      <c r="C1067" s="236"/>
      <c r="D1067" s="227" t="s">
        <v>173</v>
      </c>
      <c r="E1067" s="237" t="s">
        <v>19</v>
      </c>
      <c r="F1067" s="238" t="s">
        <v>1326</v>
      </c>
      <c r="G1067" s="236"/>
      <c r="H1067" s="239">
        <v>8.0999999999999996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5" t="s">
        <v>173</v>
      </c>
      <c r="AU1067" s="245" t="s">
        <v>85</v>
      </c>
      <c r="AV1067" s="13" t="s">
        <v>85</v>
      </c>
      <c r="AW1067" s="13" t="s">
        <v>37</v>
      </c>
      <c r="AX1067" s="13" t="s">
        <v>75</v>
      </c>
      <c r="AY1067" s="245" t="s">
        <v>144</v>
      </c>
    </row>
    <row r="1068" s="14" customFormat="1">
      <c r="A1068" s="14"/>
      <c r="B1068" s="246"/>
      <c r="C1068" s="247"/>
      <c r="D1068" s="227" t="s">
        <v>173</v>
      </c>
      <c r="E1068" s="248" t="s">
        <v>19</v>
      </c>
      <c r="F1068" s="249" t="s">
        <v>175</v>
      </c>
      <c r="G1068" s="247"/>
      <c r="H1068" s="250">
        <v>37.835999999999999</v>
      </c>
      <c r="I1068" s="251"/>
      <c r="J1068" s="247"/>
      <c r="K1068" s="247"/>
      <c r="L1068" s="252"/>
      <c r="M1068" s="253"/>
      <c r="N1068" s="254"/>
      <c r="O1068" s="254"/>
      <c r="P1068" s="254"/>
      <c r="Q1068" s="254"/>
      <c r="R1068" s="254"/>
      <c r="S1068" s="254"/>
      <c r="T1068" s="255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6" t="s">
        <v>173</v>
      </c>
      <c r="AU1068" s="256" t="s">
        <v>85</v>
      </c>
      <c r="AV1068" s="14" t="s">
        <v>176</v>
      </c>
      <c r="AW1068" s="14" t="s">
        <v>37</v>
      </c>
      <c r="AX1068" s="14" t="s">
        <v>83</v>
      </c>
      <c r="AY1068" s="256" t="s">
        <v>144</v>
      </c>
    </row>
    <row r="1069" s="2" customFormat="1" ht="14.4" customHeight="1">
      <c r="A1069" s="40"/>
      <c r="B1069" s="41"/>
      <c r="C1069" s="214" t="s">
        <v>1327</v>
      </c>
      <c r="D1069" s="214" t="s">
        <v>147</v>
      </c>
      <c r="E1069" s="215" t="s">
        <v>1328</v>
      </c>
      <c r="F1069" s="216" t="s">
        <v>1329</v>
      </c>
      <c r="G1069" s="217" t="s">
        <v>187</v>
      </c>
      <c r="H1069" s="218">
        <v>10</v>
      </c>
      <c r="I1069" s="219"/>
      <c r="J1069" s="220">
        <f>ROUND(I1069*H1069,2)</f>
        <v>0</v>
      </c>
      <c r="K1069" s="216" t="s">
        <v>151</v>
      </c>
      <c r="L1069" s="46"/>
      <c r="M1069" s="221" t="s">
        <v>19</v>
      </c>
      <c r="N1069" s="222" t="s">
        <v>46</v>
      </c>
      <c r="O1069" s="86"/>
      <c r="P1069" s="223">
        <f>O1069*H1069</f>
        <v>0</v>
      </c>
      <c r="Q1069" s="223">
        <v>0.00117</v>
      </c>
      <c r="R1069" s="223">
        <f>Q1069*H1069</f>
        <v>0.0117</v>
      </c>
      <c r="S1069" s="223">
        <v>0</v>
      </c>
      <c r="T1069" s="224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25" t="s">
        <v>203</v>
      </c>
      <c r="AT1069" s="225" t="s">
        <v>147</v>
      </c>
      <c r="AU1069" s="225" t="s">
        <v>85</v>
      </c>
      <c r="AY1069" s="19" t="s">
        <v>144</v>
      </c>
      <c r="BE1069" s="226">
        <f>IF(N1069="základní",J1069,0)</f>
        <v>0</v>
      </c>
      <c r="BF1069" s="226">
        <f>IF(N1069="snížená",J1069,0)</f>
        <v>0</v>
      </c>
      <c r="BG1069" s="226">
        <f>IF(N1069="zákl. přenesená",J1069,0)</f>
        <v>0</v>
      </c>
      <c r="BH1069" s="226">
        <f>IF(N1069="sníž. přenesená",J1069,0)</f>
        <v>0</v>
      </c>
      <c r="BI1069" s="226">
        <f>IF(N1069="nulová",J1069,0)</f>
        <v>0</v>
      </c>
      <c r="BJ1069" s="19" t="s">
        <v>83</v>
      </c>
      <c r="BK1069" s="226">
        <f>ROUND(I1069*H1069,2)</f>
        <v>0</v>
      </c>
      <c r="BL1069" s="19" t="s">
        <v>203</v>
      </c>
      <c r="BM1069" s="225" t="s">
        <v>1330</v>
      </c>
    </row>
    <row r="1070" s="2" customFormat="1">
      <c r="A1070" s="40"/>
      <c r="B1070" s="41"/>
      <c r="C1070" s="42"/>
      <c r="D1070" s="227" t="s">
        <v>154</v>
      </c>
      <c r="E1070" s="42"/>
      <c r="F1070" s="228" t="s">
        <v>1331</v>
      </c>
      <c r="G1070" s="42"/>
      <c r="H1070" s="42"/>
      <c r="I1070" s="229"/>
      <c r="J1070" s="42"/>
      <c r="K1070" s="42"/>
      <c r="L1070" s="46"/>
      <c r="M1070" s="230"/>
      <c r="N1070" s="231"/>
      <c r="O1070" s="86"/>
      <c r="P1070" s="86"/>
      <c r="Q1070" s="86"/>
      <c r="R1070" s="86"/>
      <c r="S1070" s="86"/>
      <c r="T1070" s="87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T1070" s="19" t="s">
        <v>154</v>
      </c>
      <c r="AU1070" s="19" t="s">
        <v>85</v>
      </c>
    </row>
    <row r="1071" s="2" customFormat="1">
      <c r="A1071" s="40"/>
      <c r="B1071" s="41"/>
      <c r="C1071" s="42"/>
      <c r="D1071" s="232" t="s">
        <v>155</v>
      </c>
      <c r="E1071" s="42"/>
      <c r="F1071" s="233" t="s">
        <v>1332</v>
      </c>
      <c r="G1071" s="42"/>
      <c r="H1071" s="42"/>
      <c r="I1071" s="229"/>
      <c r="J1071" s="42"/>
      <c r="K1071" s="42"/>
      <c r="L1071" s="46"/>
      <c r="M1071" s="230"/>
      <c r="N1071" s="231"/>
      <c r="O1071" s="86"/>
      <c r="P1071" s="86"/>
      <c r="Q1071" s="86"/>
      <c r="R1071" s="86"/>
      <c r="S1071" s="86"/>
      <c r="T1071" s="87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T1071" s="19" t="s">
        <v>155</v>
      </c>
      <c r="AU1071" s="19" t="s">
        <v>85</v>
      </c>
    </row>
    <row r="1072" s="2" customFormat="1" ht="14.4" customHeight="1">
      <c r="A1072" s="40"/>
      <c r="B1072" s="41"/>
      <c r="C1072" s="282" t="s">
        <v>1333</v>
      </c>
      <c r="D1072" s="282" t="s">
        <v>630</v>
      </c>
      <c r="E1072" s="283" t="s">
        <v>1334</v>
      </c>
      <c r="F1072" s="284" t="s">
        <v>1335</v>
      </c>
      <c r="G1072" s="285" t="s">
        <v>187</v>
      </c>
      <c r="H1072" s="286">
        <v>10.5</v>
      </c>
      <c r="I1072" s="287"/>
      <c r="J1072" s="288">
        <f>ROUND(I1072*H1072,2)</f>
        <v>0</v>
      </c>
      <c r="K1072" s="284" t="s">
        <v>151</v>
      </c>
      <c r="L1072" s="289"/>
      <c r="M1072" s="290" t="s">
        <v>19</v>
      </c>
      <c r="N1072" s="291" t="s">
        <v>46</v>
      </c>
      <c r="O1072" s="86"/>
      <c r="P1072" s="223">
        <f>O1072*H1072</f>
        <v>0</v>
      </c>
      <c r="Q1072" s="223">
        <v>0.0012099999999999999</v>
      </c>
      <c r="R1072" s="223">
        <f>Q1072*H1072</f>
        <v>0.012704999999999999</v>
      </c>
      <c r="S1072" s="223">
        <v>0</v>
      </c>
      <c r="T1072" s="224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5" t="s">
        <v>549</v>
      </c>
      <c r="AT1072" s="225" t="s">
        <v>630</v>
      </c>
      <c r="AU1072" s="225" t="s">
        <v>85</v>
      </c>
      <c r="AY1072" s="19" t="s">
        <v>144</v>
      </c>
      <c r="BE1072" s="226">
        <f>IF(N1072="základní",J1072,0)</f>
        <v>0</v>
      </c>
      <c r="BF1072" s="226">
        <f>IF(N1072="snížená",J1072,0)</f>
        <v>0</v>
      </c>
      <c r="BG1072" s="226">
        <f>IF(N1072="zákl. přenesená",J1072,0)</f>
        <v>0</v>
      </c>
      <c r="BH1072" s="226">
        <f>IF(N1072="sníž. přenesená",J1072,0)</f>
        <v>0</v>
      </c>
      <c r="BI1072" s="226">
        <f>IF(N1072="nulová",J1072,0)</f>
        <v>0</v>
      </c>
      <c r="BJ1072" s="19" t="s">
        <v>83</v>
      </c>
      <c r="BK1072" s="226">
        <f>ROUND(I1072*H1072,2)</f>
        <v>0</v>
      </c>
      <c r="BL1072" s="19" t="s">
        <v>203</v>
      </c>
      <c r="BM1072" s="225" t="s">
        <v>1336</v>
      </c>
    </row>
    <row r="1073" s="2" customFormat="1">
      <c r="A1073" s="40"/>
      <c r="B1073" s="41"/>
      <c r="C1073" s="42"/>
      <c r="D1073" s="227" t="s">
        <v>154</v>
      </c>
      <c r="E1073" s="42"/>
      <c r="F1073" s="228" t="s">
        <v>1335</v>
      </c>
      <c r="G1073" s="42"/>
      <c r="H1073" s="42"/>
      <c r="I1073" s="229"/>
      <c r="J1073" s="42"/>
      <c r="K1073" s="42"/>
      <c r="L1073" s="46"/>
      <c r="M1073" s="230"/>
      <c r="N1073" s="231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154</v>
      </c>
      <c r="AU1073" s="19" t="s">
        <v>85</v>
      </c>
    </row>
    <row r="1074" s="13" customFormat="1">
      <c r="A1074" s="13"/>
      <c r="B1074" s="235"/>
      <c r="C1074" s="236"/>
      <c r="D1074" s="227" t="s">
        <v>173</v>
      </c>
      <c r="E1074" s="236"/>
      <c r="F1074" s="238" t="s">
        <v>1337</v>
      </c>
      <c r="G1074" s="236"/>
      <c r="H1074" s="239">
        <v>10.5</v>
      </c>
      <c r="I1074" s="240"/>
      <c r="J1074" s="236"/>
      <c r="K1074" s="236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5" t="s">
        <v>173</v>
      </c>
      <c r="AU1074" s="245" t="s">
        <v>85</v>
      </c>
      <c r="AV1074" s="13" t="s">
        <v>85</v>
      </c>
      <c r="AW1074" s="13" t="s">
        <v>4</v>
      </c>
      <c r="AX1074" s="13" t="s">
        <v>83</v>
      </c>
      <c r="AY1074" s="245" t="s">
        <v>144</v>
      </c>
    </row>
    <row r="1075" s="2" customFormat="1" ht="14.4" customHeight="1">
      <c r="A1075" s="40"/>
      <c r="B1075" s="41"/>
      <c r="C1075" s="214" t="s">
        <v>1338</v>
      </c>
      <c r="D1075" s="214" t="s">
        <v>147</v>
      </c>
      <c r="E1075" s="215" t="s">
        <v>1339</v>
      </c>
      <c r="F1075" s="216" t="s">
        <v>1340</v>
      </c>
      <c r="G1075" s="217" t="s">
        <v>435</v>
      </c>
      <c r="H1075" s="218">
        <v>0.23799999999999999</v>
      </c>
      <c r="I1075" s="219"/>
      <c r="J1075" s="220">
        <f>ROUND(I1075*H1075,2)</f>
        <v>0</v>
      </c>
      <c r="K1075" s="216" t="s">
        <v>151</v>
      </c>
      <c r="L1075" s="46"/>
      <c r="M1075" s="221" t="s">
        <v>19</v>
      </c>
      <c r="N1075" s="222" t="s">
        <v>46</v>
      </c>
      <c r="O1075" s="86"/>
      <c r="P1075" s="223">
        <f>O1075*H1075</f>
        <v>0</v>
      </c>
      <c r="Q1075" s="223">
        <v>0</v>
      </c>
      <c r="R1075" s="223">
        <f>Q1075*H1075</f>
        <v>0</v>
      </c>
      <c r="S1075" s="223">
        <v>0</v>
      </c>
      <c r="T1075" s="224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25" t="s">
        <v>203</v>
      </c>
      <c r="AT1075" s="225" t="s">
        <v>147</v>
      </c>
      <c r="AU1075" s="225" t="s">
        <v>85</v>
      </c>
      <c r="AY1075" s="19" t="s">
        <v>144</v>
      </c>
      <c r="BE1075" s="226">
        <f>IF(N1075="základní",J1075,0)</f>
        <v>0</v>
      </c>
      <c r="BF1075" s="226">
        <f>IF(N1075="snížená",J1075,0)</f>
        <v>0</v>
      </c>
      <c r="BG1075" s="226">
        <f>IF(N1075="zákl. přenesená",J1075,0)</f>
        <v>0</v>
      </c>
      <c r="BH1075" s="226">
        <f>IF(N1075="sníž. přenesená",J1075,0)</f>
        <v>0</v>
      </c>
      <c r="BI1075" s="226">
        <f>IF(N1075="nulová",J1075,0)</f>
        <v>0</v>
      </c>
      <c r="BJ1075" s="19" t="s">
        <v>83</v>
      </c>
      <c r="BK1075" s="226">
        <f>ROUND(I1075*H1075,2)</f>
        <v>0</v>
      </c>
      <c r="BL1075" s="19" t="s">
        <v>203</v>
      </c>
      <c r="BM1075" s="225" t="s">
        <v>1341</v>
      </c>
    </row>
    <row r="1076" s="2" customFormat="1">
      <c r="A1076" s="40"/>
      <c r="B1076" s="41"/>
      <c r="C1076" s="42"/>
      <c r="D1076" s="227" t="s">
        <v>154</v>
      </c>
      <c r="E1076" s="42"/>
      <c r="F1076" s="228" t="s">
        <v>1342</v>
      </c>
      <c r="G1076" s="42"/>
      <c r="H1076" s="42"/>
      <c r="I1076" s="229"/>
      <c r="J1076" s="42"/>
      <c r="K1076" s="42"/>
      <c r="L1076" s="46"/>
      <c r="M1076" s="230"/>
      <c r="N1076" s="231"/>
      <c r="O1076" s="86"/>
      <c r="P1076" s="86"/>
      <c r="Q1076" s="86"/>
      <c r="R1076" s="86"/>
      <c r="S1076" s="86"/>
      <c r="T1076" s="87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T1076" s="19" t="s">
        <v>154</v>
      </c>
      <c r="AU1076" s="19" t="s">
        <v>85</v>
      </c>
    </row>
    <row r="1077" s="2" customFormat="1">
      <c r="A1077" s="40"/>
      <c r="B1077" s="41"/>
      <c r="C1077" s="42"/>
      <c r="D1077" s="232" t="s">
        <v>155</v>
      </c>
      <c r="E1077" s="42"/>
      <c r="F1077" s="233" t="s">
        <v>1343</v>
      </c>
      <c r="G1077" s="42"/>
      <c r="H1077" s="42"/>
      <c r="I1077" s="229"/>
      <c r="J1077" s="42"/>
      <c r="K1077" s="42"/>
      <c r="L1077" s="46"/>
      <c r="M1077" s="230"/>
      <c r="N1077" s="231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155</v>
      </c>
      <c r="AU1077" s="19" t="s">
        <v>85</v>
      </c>
    </row>
    <row r="1078" s="12" customFormat="1" ht="22.8" customHeight="1">
      <c r="A1078" s="12"/>
      <c r="B1078" s="198"/>
      <c r="C1078" s="199"/>
      <c r="D1078" s="200" t="s">
        <v>74</v>
      </c>
      <c r="E1078" s="212" t="s">
        <v>1344</v>
      </c>
      <c r="F1078" s="212" t="s">
        <v>1345</v>
      </c>
      <c r="G1078" s="199"/>
      <c r="H1078" s="199"/>
      <c r="I1078" s="202"/>
      <c r="J1078" s="213">
        <f>BK1078</f>
        <v>0</v>
      </c>
      <c r="K1078" s="199"/>
      <c r="L1078" s="204"/>
      <c r="M1078" s="205"/>
      <c r="N1078" s="206"/>
      <c r="O1078" s="206"/>
      <c r="P1078" s="207">
        <f>SUM(P1079:P1137)</f>
        <v>0</v>
      </c>
      <c r="Q1078" s="206"/>
      <c r="R1078" s="207">
        <f>SUM(R1079:R1137)</f>
        <v>0.36200000000000004</v>
      </c>
      <c r="S1078" s="206"/>
      <c r="T1078" s="208">
        <f>SUM(T1079:T1137)</f>
        <v>0.048000000000000001</v>
      </c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R1078" s="209" t="s">
        <v>85</v>
      </c>
      <c r="AT1078" s="210" t="s">
        <v>74</v>
      </c>
      <c r="AU1078" s="210" t="s">
        <v>83</v>
      </c>
      <c r="AY1078" s="209" t="s">
        <v>144</v>
      </c>
      <c r="BK1078" s="211">
        <f>SUM(BK1079:BK1137)</f>
        <v>0</v>
      </c>
    </row>
    <row r="1079" s="2" customFormat="1" ht="19.8" customHeight="1">
      <c r="A1079" s="40"/>
      <c r="B1079" s="41"/>
      <c r="C1079" s="214" t="s">
        <v>1346</v>
      </c>
      <c r="D1079" s="214" t="s">
        <v>147</v>
      </c>
      <c r="E1079" s="215" t="s">
        <v>1347</v>
      </c>
      <c r="F1079" s="216" t="s">
        <v>1348</v>
      </c>
      <c r="G1079" s="217" t="s">
        <v>187</v>
      </c>
      <c r="H1079" s="218">
        <v>2.7719999999999998</v>
      </c>
      <c r="I1079" s="219"/>
      <c r="J1079" s="220">
        <f>ROUND(I1079*H1079,2)</f>
        <v>0</v>
      </c>
      <c r="K1079" s="216" t="s">
        <v>151</v>
      </c>
      <c r="L1079" s="46"/>
      <c r="M1079" s="221" t="s">
        <v>19</v>
      </c>
      <c r="N1079" s="222" t="s">
        <v>46</v>
      </c>
      <c r="O1079" s="86"/>
      <c r="P1079" s="223">
        <f>O1079*H1079</f>
        <v>0</v>
      </c>
      <c r="Q1079" s="223">
        <v>0</v>
      </c>
      <c r="R1079" s="223">
        <f>Q1079*H1079</f>
        <v>0</v>
      </c>
      <c r="S1079" s="223">
        <v>0</v>
      </c>
      <c r="T1079" s="224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25" t="s">
        <v>203</v>
      </c>
      <c r="AT1079" s="225" t="s">
        <v>147</v>
      </c>
      <c r="AU1079" s="225" t="s">
        <v>85</v>
      </c>
      <c r="AY1079" s="19" t="s">
        <v>144</v>
      </c>
      <c r="BE1079" s="226">
        <f>IF(N1079="základní",J1079,0)</f>
        <v>0</v>
      </c>
      <c r="BF1079" s="226">
        <f>IF(N1079="snížená",J1079,0)</f>
        <v>0</v>
      </c>
      <c r="BG1079" s="226">
        <f>IF(N1079="zákl. přenesená",J1079,0)</f>
        <v>0</v>
      </c>
      <c r="BH1079" s="226">
        <f>IF(N1079="sníž. přenesená",J1079,0)</f>
        <v>0</v>
      </c>
      <c r="BI1079" s="226">
        <f>IF(N1079="nulová",J1079,0)</f>
        <v>0</v>
      </c>
      <c r="BJ1079" s="19" t="s">
        <v>83</v>
      </c>
      <c r="BK1079" s="226">
        <f>ROUND(I1079*H1079,2)</f>
        <v>0</v>
      </c>
      <c r="BL1079" s="19" t="s">
        <v>203</v>
      </c>
      <c r="BM1079" s="225" t="s">
        <v>1349</v>
      </c>
    </row>
    <row r="1080" s="2" customFormat="1">
      <c r="A1080" s="40"/>
      <c r="B1080" s="41"/>
      <c r="C1080" s="42"/>
      <c r="D1080" s="227" t="s">
        <v>154</v>
      </c>
      <c r="E1080" s="42"/>
      <c r="F1080" s="228" t="s">
        <v>1350</v>
      </c>
      <c r="G1080" s="42"/>
      <c r="H1080" s="42"/>
      <c r="I1080" s="229"/>
      <c r="J1080" s="42"/>
      <c r="K1080" s="42"/>
      <c r="L1080" s="46"/>
      <c r="M1080" s="230"/>
      <c r="N1080" s="231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154</v>
      </c>
      <c r="AU1080" s="19" t="s">
        <v>85</v>
      </c>
    </row>
    <row r="1081" s="2" customFormat="1">
      <c r="A1081" s="40"/>
      <c r="B1081" s="41"/>
      <c r="C1081" s="42"/>
      <c r="D1081" s="232" t="s">
        <v>155</v>
      </c>
      <c r="E1081" s="42"/>
      <c r="F1081" s="233" t="s">
        <v>1351</v>
      </c>
      <c r="G1081" s="42"/>
      <c r="H1081" s="42"/>
      <c r="I1081" s="229"/>
      <c r="J1081" s="42"/>
      <c r="K1081" s="42"/>
      <c r="L1081" s="46"/>
      <c r="M1081" s="230"/>
      <c r="N1081" s="231"/>
      <c r="O1081" s="86"/>
      <c r="P1081" s="86"/>
      <c r="Q1081" s="86"/>
      <c r="R1081" s="86"/>
      <c r="S1081" s="86"/>
      <c r="T1081" s="87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T1081" s="19" t="s">
        <v>155</v>
      </c>
      <c r="AU1081" s="19" t="s">
        <v>85</v>
      </c>
    </row>
    <row r="1082" s="13" customFormat="1">
      <c r="A1082" s="13"/>
      <c r="B1082" s="235"/>
      <c r="C1082" s="236"/>
      <c r="D1082" s="227" t="s">
        <v>173</v>
      </c>
      <c r="E1082" s="237" t="s">
        <v>19</v>
      </c>
      <c r="F1082" s="238" t="s">
        <v>1352</v>
      </c>
      <c r="G1082" s="236"/>
      <c r="H1082" s="239">
        <v>2.7719999999999998</v>
      </c>
      <c r="I1082" s="240"/>
      <c r="J1082" s="236"/>
      <c r="K1082" s="236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5" t="s">
        <v>173</v>
      </c>
      <c r="AU1082" s="245" t="s">
        <v>85</v>
      </c>
      <c r="AV1082" s="13" t="s">
        <v>85</v>
      </c>
      <c r="AW1082" s="13" t="s">
        <v>37</v>
      </c>
      <c r="AX1082" s="13" t="s">
        <v>75</v>
      </c>
      <c r="AY1082" s="245" t="s">
        <v>144</v>
      </c>
    </row>
    <row r="1083" s="14" customFormat="1">
      <c r="A1083" s="14"/>
      <c r="B1083" s="246"/>
      <c r="C1083" s="247"/>
      <c r="D1083" s="227" t="s">
        <v>173</v>
      </c>
      <c r="E1083" s="248" t="s">
        <v>19</v>
      </c>
      <c r="F1083" s="249" t="s">
        <v>175</v>
      </c>
      <c r="G1083" s="247"/>
      <c r="H1083" s="250">
        <v>2.7719999999999998</v>
      </c>
      <c r="I1083" s="251"/>
      <c r="J1083" s="247"/>
      <c r="K1083" s="247"/>
      <c r="L1083" s="252"/>
      <c r="M1083" s="253"/>
      <c r="N1083" s="254"/>
      <c r="O1083" s="254"/>
      <c r="P1083" s="254"/>
      <c r="Q1083" s="254"/>
      <c r="R1083" s="254"/>
      <c r="S1083" s="254"/>
      <c r="T1083" s="255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6" t="s">
        <v>173</v>
      </c>
      <c r="AU1083" s="256" t="s">
        <v>85</v>
      </c>
      <c r="AV1083" s="14" t="s">
        <v>176</v>
      </c>
      <c r="AW1083" s="14" t="s">
        <v>37</v>
      </c>
      <c r="AX1083" s="14" t="s">
        <v>83</v>
      </c>
      <c r="AY1083" s="256" t="s">
        <v>144</v>
      </c>
    </row>
    <row r="1084" s="2" customFormat="1" ht="14.4" customHeight="1">
      <c r="A1084" s="40"/>
      <c r="B1084" s="41"/>
      <c r="C1084" s="214" t="s">
        <v>1353</v>
      </c>
      <c r="D1084" s="214" t="s">
        <v>147</v>
      </c>
      <c r="E1084" s="215" t="s">
        <v>1354</v>
      </c>
      <c r="F1084" s="216" t="s">
        <v>1355</v>
      </c>
      <c r="G1084" s="217" t="s">
        <v>150</v>
      </c>
      <c r="H1084" s="218">
        <v>5</v>
      </c>
      <c r="I1084" s="219"/>
      <c r="J1084" s="220">
        <f>ROUND(I1084*H1084,2)</f>
        <v>0</v>
      </c>
      <c r="K1084" s="216" t="s">
        <v>151</v>
      </c>
      <c r="L1084" s="46"/>
      <c r="M1084" s="221" t="s">
        <v>19</v>
      </c>
      <c r="N1084" s="222" t="s">
        <v>46</v>
      </c>
      <c r="O1084" s="86"/>
      <c r="P1084" s="223">
        <f>O1084*H1084</f>
        <v>0</v>
      </c>
      <c r="Q1084" s="223">
        <v>0</v>
      </c>
      <c r="R1084" s="223">
        <f>Q1084*H1084</f>
        <v>0</v>
      </c>
      <c r="S1084" s="223">
        <v>0</v>
      </c>
      <c r="T1084" s="224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25" t="s">
        <v>203</v>
      </c>
      <c r="AT1084" s="225" t="s">
        <v>147</v>
      </c>
      <c r="AU1084" s="225" t="s">
        <v>85</v>
      </c>
      <c r="AY1084" s="19" t="s">
        <v>144</v>
      </c>
      <c r="BE1084" s="226">
        <f>IF(N1084="základní",J1084,0)</f>
        <v>0</v>
      </c>
      <c r="BF1084" s="226">
        <f>IF(N1084="snížená",J1084,0)</f>
        <v>0</v>
      </c>
      <c r="BG1084" s="226">
        <f>IF(N1084="zákl. přenesená",J1084,0)</f>
        <v>0</v>
      </c>
      <c r="BH1084" s="226">
        <f>IF(N1084="sníž. přenesená",J1084,0)</f>
        <v>0</v>
      </c>
      <c r="BI1084" s="226">
        <f>IF(N1084="nulová",J1084,0)</f>
        <v>0</v>
      </c>
      <c r="BJ1084" s="19" t="s">
        <v>83</v>
      </c>
      <c r="BK1084" s="226">
        <f>ROUND(I1084*H1084,2)</f>
        <v>0</v>
      </c>
      <c r="BL1084" s="19" t="s">
        <v>203</v>
      </c>
      <c r="BM1084" s="225" t="s">
        <v>1356</v>
      </c>
    </row>
    <row r="1085" s="2" customFormat="1">
      <c r="A1085" s="40"/>
      <c r="B1085" s="41"/>
      <c r="C1085" s="42"/>
      <c r="D1085" s="227" t="s">
        <v>154</v>
      </c>
      <c r="E1085" s="42"/>
      <c r="F1085" s="228" t="s">
        <v>1357</v>
      </c>
      <c r="G1085" s="42"/>
      <c r="H1085" s="42"/>
      <c r="I1085" s="229"/>
      <c r="J1085" s="42"/>
      <c r="K1085" s="42"/>
      <c r="L1085" s="46"/>
      <c r="M1085" s="230"/>
      <c r="N1085" s="231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154</v>
      </c>
      <c r="AU1085" s="19" t="s">
        <v>85</v>
      </c>
    </row>
    <row r="1086" s="2" customFormat="1">
      <c r="A1086" s="40"/>
      <c r="B1086" s="41"/>
      <c r="C1086" s="42"/>
      <c r="D1086" s="232" t="s">
        <v>155</v>
      </c>
      <c r="E1086" s="42"/>
      <c r="F1086" s="233" t="s">
        <v>1358</v>
      </c>
      <c r="G1086" s="42"/>
      <c r="H1086" s="42"/>
      <c r="I1086" s="229"/>
      <c r="J1086" s="42"/>
      <c r="K1086" s="42"/>
      <c r="L1086" s="46"/>
      <c r="M1086" s="230"/>
      <c r="N1086" s="231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155</v>
      </c>
      <c r="AU1086" s="19" t="s">
        <v>85</v>
      </c>
    </row>
    <row r="1087" s="2" customFormat="1" ht="14.4" customHeight="1">
      <c r="A1087" s="40"/>
      <c r="B1087" s="41"/>
      <c r="C1087" s="282" t="s">
        <v>1359</v>
      </c>
      <c r="D1087" s="282" t="s">
        <v>630</v>
      </c>
      <c r="E1087" s="283" t="s">
        <v>1360</v>
      </c>
      <c r="F1087" s="284" t="s">
        <v>1361</v>
      </c>
      <c r="G1087" s="285" t="s">
        <v>150</v>
      </c>
      <c r="H1087" s="286">
        <v>10</v>
      </c>
      <c r="I1087" s="287"/>
      <c r="J1087" s="288">
        <f>ROUND(I1087*H1087,2)</f>
        <v>0</v>
      </c>
      <c r="K1087" s="284" t="s">
        <v>19</v>
      </c>
      <c r="L1087" s="289"/>
      <c r="M1087" s="290" t="s">
        <v>19</v>
      </c>
      <c r="N1087" s="291" t="s">
        <v>46</v>
      </c>
      <c r="O1087" s="86"/>
      <c r="P1087" s="223">
        <f>O1087*H1087</f>
        <v>0</v>
      </c>
      <c r="Q1087" s="223">
        <v>0.02</v>
      </c>
      <c r="R1087" s="223">
        <f>Q1087*H1087</f>
        <v>0.20000000000000001</v>
      </c>
      <c r="S1087" s="223">
        <v>0</v>
      </c>
      <c r="T1087" s="224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5" t="s">
        <v>549</v>
      </c>
      <c r="AT1087" s="225" t="s">
        <v>630</v>
      </c>
      <c r="AU1087" s="225" t="s">
        <v>85</v>
      </c>
      <c r="AY1087" s="19" t="s">
        <v>144</v>
      </c>
      <c r="BE1087" s="226">
        <f>IF(N1087="základní",J1087,0)</f>
        <v>0</v>
      </c>
      <c r="BF1087" s="226">
        <f>IF(N1087="snížená",J1087,0)</f>
        <v>0</v>
      </c>
      <c r="BG1087" s="226">
        <f>IF(N1087="zákl. přenesená",J1087,0)</f>
        <v>0</v>
      </c>
      <c r="BH1087" s="226">
        <f>IF(N1087="sníž. přenesená",J1087,0)</f>
        <v>0</v>
      </c>
      <c r="BI1087" s="226">
        <f>IF(N1087="nulová",J1087,0)</f>
        <v>0</v>
      </c>
      <c r="BJ1087" s="19" t="s">
        <v>83</v>
      </c>
      <c r="BK1087" s="226">
        <f>ROUND(I1087*H1087,2)</f>
        <v>0</v>
      </c>
      <c r="BL1087" s="19" t="s">
        <v>203</v>
      </c>
      <c r="BM1087" s="225" t="s">
        <v>1362</v>
      </c>
    </row>
    <row r="1088" s="2" customFormat="1">
      <c r="A1088" s="40"/>
      <c r="B1088" s="41"/>
      <c r="C1088" s="42"/>
      <c r="D1088" s="227" t="s">
        <v>154</v>
      </c>
      <c r="E1088" s="42"/>
      <c r="F1088" s="228" t="s">
        <v>1361</v>
      </c>
      <c r="G1088" s="42"/>
      <c r="H1088" s="42"/>
      <c r="I1088" s="229"/>
      <c r="J1088" s="42"/>
      <c r="K1088" s="42"/>
      <c r="L1088" s="46"/>
      <c r="M1088" s="230"/>
      <c r="N1088" s="231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154</v>
      </c>
      <c r="AU1088" s="19" t="s">
        <v>85</v>
      </c>
    </row>
    <row r="1089" s="2" customFormat="1">
      <c r="A1089" s="40"/>
      <c r="B1089" s="41"/>
      <c r="C1089" s="42"/>
      <c r="D1089" s="227" t="s">
        <v>162</v>
      </c>
      <c r="E1089" s="42"/>
      <c r="F1089" s="234" t="s">
        <v>1363</v>
      </c>
      <c r="G1089" s="42"/>
      <c r="H1089" s="42"/>
      <c r="I1089" s="229"/>
      <c r="J1089" s="42"/>
      <c r="K1089" s="42"/>
      <c r="L1089" s="46"/>
      <c r="M1089" s="230"/>
      <c r="N1089" s="231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162</v>
      </c>
      <c r="AU1089" s="19" t="s">
        <v>85</v>
      </c>
    </row>
    <row r="1090" s="15" customFormat="1">
      <c r="A1090" s="15"/>
      <c r="B1090" s="261"/>
      <c r="C1090" s="262"/>
      <c r="D1090" s="227" t="s">
        <v>173</v>
      </c>
      <c r="E1090" s="263" t="s">
        <v>19</v>
      </c>
      <c r="F1090" s="264" t="s">
        <v>396</v>
      </c>
      <c r="G1090" s="262"/>
      <c r="H1090" s="263" t="s">
        <v>19</v>
      </c>
      <c r="I1090" s="265"/>
      <c r="J1090" s="262"/>
      <c r="K1090" s="262"/>
      <c r="L1090" s="266"/>
      <c r="M1090" s="267"/>
      <c r="N1090" s="268"/>
      <c r="O1090" s="268"/>
      <c r="P1090" s="268"/>
      <c r="Q1090" s="268"/>
      <c r="R1090" s="268"/>
      <c r="S1090" s="268"/>
      <c r="T1090" s="269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70" t="s">
        <v>173</v>
      </c>
      <c r="AU1090" s="270" t="s">
        <v>85</v>
      </c>
      <c r="AV1090" s="15" t="s">
        <v>83</v>
      </c>
      <c r="AW1090" s="15" t="s">
        <v>37</v>
      </c>
      <c r="AX1090" s="15" t="s">
        <v>75</v>
      </c>
      <c r="AY1090" s="270" t="s">
        <v>144</v>
      </c>
    </row>
    <row r="1091" s="13" customFormat="1">
      <c r="A1091" s="13"/>
      <c r="B1091" s="235"/>
      <c r="C1091" s="236"/>
      <c r="D1091" s="227" t="s">
        <v>173</v>
      </c>
      <c r="E1091" s="237" t="s">
        <v>19</v>
      </c>
      <c r="F1091" s="238" t="s">
        <v>85</v>
      </c>
      <c r="G1091" s="236"/>
      <c r="H1091" s="239">
        <v>2</v>
      </c>
      <c r="I1091" s="240"/>
      <c r="J1091" s="236"/>
      <c r="K1091" s="236"/>
      <c r="L1091" s="241"/>
      <c r="M1091" s="242"/>
      <c r="N1091" s="243"/>
      <c r="O1091" s="243"/>
      <c r="P1091" s="243"/>
      <c r="Q1091" s="243"/>
      <c r="R1091" s="243"/>
      <c r="S1091" s="243"/>
      <c r="T1091" s="24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5" t="s">
        <v>173</v>
      </c>
      <c r="AU1091" s="245" t="s">
        <v>85</v>
      </c>
      <c r="AV1091" s="13" t="s">
        <v>85</v>
      </c>
      <c r="AW1091" s="13" t="s">
        <v>37</v>
      </c>
      <c r="AX1091" s="13" t="s">
        <v>75</v>
      </c>
      <c r="AY1091" s="245" t="s">
        <v>144</v>
      </c>
    </row>
    <row r="1092" s="15" customFormat="1">
      <c r="A1092" s="15"/>
      <c r="B1092" s="261"/>
      <c r="C1092" s="262"/>
      <c r="D1092" s="227" t="s">
        <v>173</v>
      </c>
      <c r="E1092" s="263" t="s">
        <v>19</v>
      </c>
      <c r="F1092" s="264" t="s">
        <v>491</v>
      </c>
      <c r="G1092" s="262"/>
      <c r="H1092" s="263" t="s">
        <v>19</v>
      </c>
      <c r="I1092" s="265"/>
      <c r="J1092" s="262"/>
      <c r="K1092" s="262"/>
      <c r="L1092" s="266"/>
      <c r="M1092" s="267"/>
      <c r="N1092" s="268"/>
      <c r="O1092" s="268"/>
      <c r="P1092" s="268"/>
      <c r="Q1092" s="268"/>
      <c r="R1092" s="268"/>
      <c r="S1092" s="268"/>
      <c r="T1092" s="269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70" t="s">
        <v>173</v>
      </c>
      <c r="AU1092" s="270" t="s">
        <v>85</v>
      </c>
      <c r="AV1092" s="15" t="s">
        <v>83</v>
      </c>
      <c r="AW1092" s="15" t="s">
        <v>37</v>
      </c>
      <c r="AX1092" s="15" t="s">
        <v>75</v>
      </c>
      <c r="AY1092" s="270" t="s">
        <v>144</v>
      </c>
    </row>
    <row r="1093" s="13" customFormat="1">
      <c r="A1093" s="13"/>
      <c r="B1093" s="235"/>
      <c r="C1093" s="236"/>
      <c r="D1093" s="227" t="s">
        <v>173</v>
      </c>
      <c r="E1093" s="237" t="s">
        <v>19</v>
      </c>
      <c r="F1093" s="238" t="s">
        <v>1364</v>
      </c>
      <c r="G1093" s="236"/>
      <c r="H1093" s="239">
        <v>8</v>
      </c>
      <c r="I1093" s="240"/>
      <c r="J1093" s="236"/>
      <c r="K1093" s="236"/>
      <c r="L1093" s="241"/>
      <c r="M1093" s="242"/>
      <c r="N1093" s="243"/>
      <c r="O1093" s="243"/>
      <c r="P1093" s="243"/>
      <c r="Q1093" s="243"/>
      <c r="R1093" s="243"/>
      <c r="S1093" s="243"/>
      <c r="T1093" s="24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5" t="s">
        <v>173</v>
      </c>
      <c r="AU1093" s="245" t="s">
        <v>85</v>
      </c>
      <c r="AV1093" s="13" t="s">
        <v>85</v>
      </c>
      <c r="AW1093" s="13" t="s">
        <v>37</v>
      </c>
      <c r="AX1093" s="13" t="s">
        <v>75</v>
      </c>
      <c r="AY1093" s="245" t="s">
        <v>144</v>
      </c>
    </row>
    <row r="1094" s="14" customFormat="1">
      <c r="A1094" s="14"/>
      <c r="B1094" s="246"/>
      <c r="C1094" s="247"/>
      <c r="D1094" s="227" t="s">
        <v>173</v>
      </c>
      <c r="E1094" s="248" t="s">
        <v>19</v>
      </c>
      <c r="F1094" s="249" t="s">
        <v>175</v>
      </c>
      <c r="G1094" s="247"/>
      <c r="H1094" s="250">
        <v>10</v>
      </c>
      <c r="I1094" s="251"/>
      <c r="J1094" s="247"/>
      <c r="K1094" s="247"/>
      <c r="L1094" s="252"/>
      <c r="M1094" s="253"/>
      <c r="N1094" s="254"/>
      <c r="O1094" s="254"/>
      <c r="P1094" s="254"/>
      <c r="Q1094" s="254"/>
      <c r="R1094" s="254"/>
      <c r="S1094" s="254"/>
      <c r="T1094" s="25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6" t="s">
        <v>173</v>
      </c>
      <c r="AU1094" s="256" t="s">
        <v>85</v>
      </c>
      <c r="AV1094" s="14" t="s">
        <v>176</v>
      </c>
      <c r="AW1094" s="14" t="s">
        <v>37</v>
      </c>
      <c r="AX1094" s="14" t="s">
        <v>83</v>
      </c>
      <c r="AY1094" s="256" t="s">
        <v>144</v>
      </c>
    </row>
    <row r="1095" s="2" customFormat="1" ht="14.4" customHeight="1">
      <c r="A1095" s="40"/>
      <c r="B1095" s="41"/>
      <c r="C1095" s="282" t="s">
        <v>1365</v>
      </c>
      <c r="D1095" s="282" t="s">
        <v>630</v>
      </c>
      <c r="E1095" s="283" t="s">
        <v>1366</v>
      </c>
      <c r="F1095" s="284" t="s">
        <v>1361</v>
      </c>
      <c r="G1095" s="285" t="s">
        <v>150</v>
      </c>
      <c r="H1095" s="286">
        <v>4</v>
      </c>
      <c r="I1095" s="287"/>
      <c r="J1095" s="288">
        <f>ROUND(I1095*H1095,2)</f>
        <v>0</v>
      </c>
      <c r="K1095" s="284" t="s">
        <v>19</v>
      </c>
      <c r="L1095" s="289"/>
      <c r="M1095" s="290" t="s">
        <v>19</v>
      </c>
      <c r="N1095" s="291" t="s">
        <v>46</v>
      </c>
      <c r="O1095" s="86"/>
      <c r="P1095" s="223">
        <f>O1095*H1095</f>
        <v>0</v>
      </c>
      <c r="Q1095" s="223">
        <v>0.02</v>
      </c>
      <c r="R1095" s="223">
        <f>Q1095*H1095</f>
        <v>0.080000000000000002</v>
      </c>
      <c r="S1095" s="223">
        <v>0</v>
      </c>
      <c r="T1095" s="224">
        <f>S1095*H1095</f>
        <v>0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25" t="s">
        <v>549</v>
      </c>
      <c r="AT1095" s="225" t="s">
        <v>630</v>
      </c>
      <c r="AU1095" s="225" t="s">
        <v>85</v>
      </c>
      <c r="AY1095" s="19" t="s">
        <v>144</v>
      </c>
      <c r="BE1095" s="226">
        <f>IF(N1095="základní",J1095,0)</f>
        <v>0</v>
      </c>
      <c r="BF1095" s="226">
        <f>IF(N1095="snížená",J1095,0)</f>
        <v>0</v>
      </c>
      <c r="BG1095" s="226">
        <f>IF(N1095="zákl. přenesená",J1095,0)</f>
        <v>0</v>
      </c>
      <c r="BH1095" s="226">
        <f>IF(N1095="sníž. přenesená",J1095,0)</f>
        <v>0</v>
      </c>
      <c r="BI1095" s="226">
        <f>IF(N1095="nulová",J1095,0)</f>
        <v>0</v>
      </c>
      <c r="BJ1095" s="19" t="s">
        <v>83</v>
      </c>
      <c r="BK1095" s="226">
        <f>ROUND(I1095*H1095,2)</f>
        <v>0</v>
      </c>
      <c r="BL1095" s="19" t="s">
        <v>203</v>
      </c>
      <c r="BM1095" s="225" t="s">
        <v>1367</v>
      </c>
    </row>
    <row r="1096" s="2" customFormat="1">
      <c r="A1096" s="40"/>
      <c r="B1096" s="41"/>
      <c r="C1096" s="42"/>
      <c r="D1096" s="227" t="s">
        <v>154</v>
      </c>
      <c r="E1096" s="42"/>
      <c r="F1096" s="228" t="s">
        <v>1361</v>
      </c>
      <c r="G1096" s="42"/>
      <c r="H1096" s="42"/>
      <c r="I1096" s="229"/>
      <c r="J1096" s="42"/>
      <c r="K1096" s="42"/>
      <c r="L1096" s="46"/>
      <c r="M1096" s="230"/>
      <c r="N1096" s="231"/>
      <c r="O1096" s="86"/>
      <c r="P1096" s="86"/>
      <c r="Q1096" s="86"/>
      <c r="R1096" s="86"/>
      <c r="S1096" s="86"/>
      <c r="T1096" s="87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T1096" s="19" t="s">
        <v>154</v>
      </c>
      <c r="AU1096" s="19" t="s">
        <v>85</v>
      </c>
    </row>
    <row r="1097" s="2" customFormat="1">
      <c r="A1097" s="40"/>
      <c r="B1097" s="41"/>
      <c r="C1097" s="42"/>
      <c r="D1097" s="227" t="s">
        <v>162</v>
      </c>
      <c r="E1097" s="42"/>
      <c r="F1097" s="234" t="s">
        <v>1368</v>
      </c>
      <c r="G1097" s="42"/>
      <c r="H1097" s="42"/>
      <c r="I1097" s="229"/>
      <c r="J1097" s="42"/>
      <c r="K1097" s="42"/>
      <c r="L1097" s="46"/>
      <c r="M1097" s="230"/>
      <c r="N1097" s="231"/>
      <c r="O1097" s="86"/>
      <c r="P1097" s="86"/>
      <c r="Q1097" s="86"/>
      <c r="R1097" s="86"/>
      <c r="S1097" s="86"/>
      <c r="T1097" s="87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T1097" s="19" t="s">
        <v>162</v>
      </c>
      <c r="AU1097" s="19" t="s">
        <v>85</v>
      </c>
    </row>
    <row r="1098" s="15" customFormat="1">
      <c r="A1098" s="15"/>
      <c r="B1098" s="261"/>
      <c r="C1098" s="262"/>
      <c r="D1098" s="227" t="s">
        <v>173</v>
      </c>
      <c r="E1098" s="263" t="s">
        <v>19</v>
      </c>
      <c r="F1098" s="264" t="s">
        <v>396</v>
      </c>
      <c r="G1098" s="262"/>
      <c r="H1098" s="263" t="s">
        <v>19</v>
      </c>
      <c r="I1098" s="265"/>
      <c r="J1098" s="262"/>
      <c r="K1098" s="262"/>
      <c r="L1098" s="266"/>
      <c r="M1098" s="267"/>
      <c r="N1098" s="268"/>
      <c r="O1098" s="268"/>
      <c r="P1098" s="268"/>
      <c r="Q1098" s="268"/>
      <c r="R1098" s="268"/>
      <c r="S1098" s="268"/>
      <c r="T1098" s="269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70" t="s">
        <v>173</v>
      </c>
      <c r="AU1098" s="270" t="s">
        <v>85</v>
      </c>
      <c r="AV1098" s="15" t="s">
        <v>83</v>
      </c>
      <c r="AW1098" s="15" t="s">
        <v>37</v>
      </c>
      <c r="AX1098" s="15" t="s">
        <v>75</v>
      </c>
      <c r="AY1098" s="270" t="s">
        <v>144</v>
      </c>
    </row>
    <row r="1099" s="13" customFormat="1">
      <c r="A1099" s="13"/>
      <c r="B1099" s="235"/>
      <c r="C1099" s="236"/>
      <c r="D1099" s="227" t="s">
        <v>173</v>
      </c>
      <c r="E1099" s="237" t="s">
        <v>19</v>
      </c>
      <c r="F1099" s="238" t="s">
        <v>83</v>
      </c>
      <c r="G1099" s="236"/>
      <c r="H1099" s="239">
        <v>1</v>
      </c>
      <c r="I1099" s="240"/>
      <c r="J1099" s="236"/>
      <c r="K1099" s="236"/>
      <c r="L1099" s="241"/>
      <c r="M1099" s="242"/>
      <c r="N1099" s="243"/>
      <c r="O1099" s="243"/>
      <c r="P1099" s="243"/>
      <c r="Q1099" s="243"/>
      <c r="R1099" s="243"/>
      <c r="S1099" s="243"/>
      <c r="T1099" s="24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5" t="s">
        <v>173</v>
      </c>
      <c r="AU1099" s="245" t="s">
        <v>85</v>
      </c>
      <c r="AV1099" s="13" t="s">
        <v>85</v>
      </c>
      <c r="AW1099" s="13" t="s">
        <v>37</v>
      </c>
      <c r="AX1099" s="13" t="s">
        <v>75</v>
      </c>
      <c r="AY1099" s="245" t="s">
        <v>144</v>
      </c>
    </row>
    <row r="1100" s="15" customFormat="1">
      <c r="A1100" s="15"/>
      <c r="B1100" s="261"/>
      <c r="C1100" s="262"/>
      <c r="D1100" s="227" t="s">
        <v>173</v>
      </c>
      <c r="E1100" s="263" t="s">
        <v>19</v>
      </c>
      <c r="F1100" s="264" t="s">
        <v>491</v>
      </c>
      <c r="G1100" s="262"/>
      <c r="H1100" s="263" t="s">
        <v>19</v>
      </c>
      <c r="I1100" s="265"/>
      <c r="J1100" s="262"/>
      <c r="K1100" s="262"/>
      <c r="L1100" s="266"/>
      <c r="M1100" s="267"/>
      <c r="N1100" s="268"/>
      <c r="O1100" s="268"/>
      <c r="P1100" s="268"/>
      <c r="Q1100" s="268"/>
      <c r="R1100" s="268"/>
      <c r="S1100" s="268"/>
      <c r="T1100" s="269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T1100" s="270" t="s">
        <v>173</v>
      </c>
      <c r="AU1100" s="270" t="s">
        <v>85</v>
      </c>
      <c r="AV1100" s="15" t="s">
        <v>83</v>
      </c>
      <c r="AW1100" s="15" t="s">
        <v>37</v>
      </c>
      <c r="AX1100" s="15" t="s">
        <v>75</v>
      </c>
      <c r="AY1100" s="270" t="s">
        <v>144</v>
      </c>
    </row>
    <row r="1101" s="13" customFormat="1">
      <c r="A1101" s="13"/>
      <c r="B1101" s="235"/>
      <c r="C1101" s="236"/>
      <c r="D1101" s="227" t="s">
        <v>173</v>
      </c>
      <c r="E1101" s="237" t="s">
        <v>19</v>
      </c>
      <c r="F1101" s="238" t="s">
        <v>1369</v>
      </c>
      <c r="G1101" s="236"/>
      <c r="H1101" s="239">
        <v>3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5" t="s">
        <v>173</v>
      </c>
      <c r="AU1101" s="245" t="s">
        <v>85</v>
      </c>
      <c r="AV1101" s="13" t="s">
        <v>85</v>
      </c>
      <c r="AW1101" s="13" t="s">
        <v>37</v>
      </c>
      <c r="AX1101" s="13" t="s">
        <v>75</v>
      </c>
      <c r="AY1101" s="245" t="s">
        <v>144</v>
      </c>
    </row>
    <row r="1102" s="14" customFormat="1">
      <c r="A1102" s="14"/>
      <c r="B1102" s="246"/>
      <c r="C1102" s="247"/>
      <c r="D1102" s="227" t="s">
        <v>173</v>
      </c>
      <c r="E1102" s="248" t="s">
        <v>19</v>
      </c>
      <c r="F1102" s="249" t="s">
        <v>175</v>
      </c>
      <c r="G1102" s="247"/>
      <c r="H1102" s="250">
        <v>4</v>
      </c>
      <c r="I1102" s="251"/>
      <c r="J1102" s="247"/>
      <c r="K1102" s="247"/>
      <c r="L1102" s="252"/>
      <c r="M1102" s="253"/>
      <c r="N1102" s="254"/>
      <c r="O1102" s="254"/>
      <c r="P1102" s="254"/>
      <c r="Q1102" s="254"/>
      <c r="R1102" s="254"/>
      <c r="S1102" s="254"/>
      <c r="T1102" s="25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6" t="s">
        <v>173</v>
      </c>
      <c r="AU1102" s="256" t="s">
        <v>85</v>
      </c>
      <c r="AV1102" s="14" t="s">
        <v>176</v>
      </c>
      <c r="AW1102" s="14" t="s">
        <v>37</v>
      </c>
      <c r="AX1102" s="14" t="s">
        <v>83</v>
      </c>
      <c r="AY1102" s="256" t="s">
        <v>144</v>
      </c>
    </row>
    <row r="1103" s="2" customFormat="1" ht="14.4" customHeight="1">
      <c r="A1103" s="40"/>
      <c r="B1103" s="41"/>
      <c r="C1103" s="282" t="s">
        <v>1370</v>
      </c>
      <c r="D1103" s="282" t="s">
        <v>630</v>
      </c>
      <c r="E1103" s="283" t="s">
        <v>1371</v>
      </c>
      <c r="F1103" s="284" t="s">
        <v>1372</v>
      </c>
      <c r="G1103" s="285" t="s">
        <v>150</v>
      </c>
      <c r="H1103" s="286">
        <v>2</v>
      </c>
      <c r="I1103" s="287"/>
      <c r="J1103" s="288">
        <f>ROUND(I1103*H1103,2)</f>
        <v>0</v>
      </c>
      <c r="K1103" s="284" t="s">
        <v>19</v>
      </c>
      <c r="L1103" s="289"/>
      <c r="M1103" s="290" t="s">
        <v>19</v>
      </c>
      <c r="N1103" s="291" t="s">
        <v>46</v>
      </c>
      <c r="O1103" s="86"/>
      <c r="P1103" s="223">
        <f>O1103*H1103</f>
        <v>0</v>
      </c>
      <c r="Q1103" s="223">
        <v>0.0195</v>
      </c>
      <c r="R1103" s="223">
        <f>Q1103*H1103</f>
        <v>0.039</v>
      </c>
      <c r="S1103" s="223">
        <v>0</v>
      </c>
      <c r="T1103" s="224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25" t="s">
        <v>549</v>
      </c>
      <c r="AT1103" s="225" t="s">
        <v>630</v>
      </c>
      <c r="AU1103" s="225" t="s">
        <v>85</v>
      </c>
      <c r="AY1103" s="19" t="s">
        <v>144</v>
      </c>
      <c r="BE1103" s="226">
        <f>IF(N1103="základní",J1103,0)</f>
        <v>0</v>
      </c>
      <c r="BF1103" s="226">
        <f>IF(N1103="snížená",J1103,0)</f>
        <v>0</v>
      </c>
      <c r="BG1103" s="226">
        <f>IF(N1103="zákl. přenesená",J1103,0)</f>
        <v>0</v>
      </c>
      <c r="BH1103" s="226">
        <f>IF(N1103="sníž. přenesená",J1103,0)</f>
        <v>0</v>
      </c>
      <c r="BI1103" s="226">
        <f>IF(N1103="nulová",J1103,0)</f>
        <v>0</v>
      </c>
      <c r="BJ1103" s="19" t="s">
        <v>83</v>
      </c>
      <c r="BK1103" s="226">
        <f>ROUND(I1103*H1103,2)</f>
        <v>0</v>
      </c>
      <c r="BL1103" s="19" t="s">
        <v>203</v>
      </c>
      <c r="BM1103" s="225" t="s">
        <v>1373</v>
      </c>
    </row>
    <row r="1104" s="2" customFormat="1">
      <c r="A1104" s="40"/>
      <c r="B1104" s="41"/>
      <c r="C1104" s="42"/>
      <c r="D1104" s="227" t="s">
        <v>154</v>
      </c>
      <c r="E1104" s="42"/>
      <c r="F1104" s="228" t="s">
        <v>1372</v>
      </c>
      <c r="G1104" s="42"/>
      <c r="H1104" s="42"/>
      <c r="I1104" s="229"/>
      <c r="J1104" s="42"/>
      <c r="K1104" s="42"/>
      <c r="L1104" s="46"/>
      <c r="M1104" s="230"/>
      <c r="N1104" s="231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154</v>
      </c>
      <c r="AU1104" s="19" t="s">
        <v>85</v>
      </c>
    </row>
    <row r="1105" s="2" customFormat="1">
      <c r="A1105" s="40"/>
      <c r="B1105" s="41"/>
      <c r="C1105" s="42"/>
      <c r="D1105" s="227" t="s">
        <v>162</v>
      </c>
      <c r="E1105" s="42"/>
      <c r="F1105" s="234" t="s">
        <v>1374</v>
      </c>
      <c r="G1105" s="42"/>
      <c r="H1105" s="42"/>
      <c r="I1105" s="229"/>
      <c r="J1105" s="42"/>
      <c r="K1105" s="42"/>
      <c r="L1105" s="46"/>
      <c r="M1105" s="230"/>
      <c r="N1105" s="231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162</v>
      </c>
      <c r="AU1105" s="19" t="s">
        <v>85</v>
      </c>
    </row>
    <row r="1106" s="15" customFormat="1">
      <c r="A1106" s="15"/>
      <c r="B1106" s="261"/>
      <c r="C1106" s="262"/>
      <c r="D1106" s="227" t="s">
        <v>173</v>
      </c>
      <c r="E1106" s="263" t="s">
        <v>19</v>
      </c>
      <c r="F1106" s="264" t="s">
        <v>396</v>
      </c>
      <c r="G1106" s="262"/>
      <c r="H1106" s="263" t="s">
        <v>19</v>
      </c>
      <c r="I1106" s="265"/>
      <c r="J1106" s="262"/>
      <c r="K1106" s="262"/>
      <c r="L1106" s="266"/>
      <c r="M1106" s="267"/>
      <c r="N1106" s="268"/>
      <c r="O1106" s="268"/>
      <c r="P1106" s="268"/>
      <c r="Q1106" s="268"/>
      <c r="R1106" s="268"/>
      <c r="S1106" s="268"/>
      <c r="T1106" s="269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0" t="s">
        <v>173</v>
      </c>
      <c r="AU1106" s="270" t="s">
        <v>85</v>
      </c>
      <c r="AV1106" s="15" t="s">
        <v>83</v>
      </c>
      <c r="AW1106" s="15" t="s">
        <v>37</v>
      </c>
      <c r="AX1106" s="15" t="s">
        <v>75</v>
      </c>
      <c r="AY1106" s="270" t="s">
        <v>144</v>
      </c>
    </row>
    <row r="1107" s="13" customFormat="1">
      <c r="A1107" s="13"/>
      <c r="B1107" s="235"/>
      <c r="C1107" s="236"/>
      <c r="D1107" s="227" t="s">
        <v>173</v>
      </c>
      <c r="E1107" s="237" t="s">
        <v>19</v>
      </c>
      <c r="F1107" s="238" t="s">
        <v>85</v>
      </c>
      <c r="G1107" s="236"/>
      <c r="H1107" s="239">
        <v>2</v>
      </c>
      <c r="I1107" s="240"/>
      <c r="J1107" s="236"/>
      <c r="K1107" s="236"/>
      <c r="L1107" s="241"/>
      <c r="M1107" s="242"/>
      <c r="N1107" s="243"/>
      <c r="O1107" s="243"/>
      <c r="P1107" s="243"/>
      <c r="Q1107" s="243"/>
      <c r="R1107" s="243"/>
      <c r="S1107" s="243"/>
      <c r="T1107" s="24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5" t="s">
        <v>173</v>
      </c>
      <c r="AU1107" s="245" t="s">
        <v>85</v>
      </c>
      <c r="AV1107" s="13" t="s">
        <v>85</v>
      </c>
      <c r="AW1107" s="13" t="s">
        <v>37</v>
      </c>
      <c r="AX1107" s="13" t="s">
        <v>75</v>
      </c>
      <c r="AY1107" s="245" t="s">
        <v>144</v>
      </c>
    </row>
    <row r="1108" s="15" customFormat="1">
      <c r="A1108" s="15"/>
      <c r="B1108" s="261"/>
      <c r="C1108" s="262"/>
      <c r="D1108" s="227" t="s">
        <v>173</v>
      </c>
      <c r="E1108" s="263" t="s">
        <v>19</v>
      </c>
      <c r="F1108" s="264" t="s">
        <v>491</v>
      </c>
      <c r="G1108" s="262"/>
      <c r="H1108" s="263" t="s">
        <v>19</v>
      </c>
      <c r="I1108" s="265"/>
      <c r="J1108" s="262"/>
      <c r="K1108" s="262"/>
      <c r="L1108" s="266"/>
      <c r="M1108" s="267"/>
      <c r="N1108" s="268"/>
      <c r="O1108" s="268"/>
      <c r="P1108" s="268"/>
      <c r="Q1108" s="268"/>
      <c r="R1108" s="268"/>
      <c r="S1108" s="268"/>
      <c r="T1108" s="269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70" t="s">
        <v>173</v>
      </c>
      <c r="AU1108" s="270" t="s">
        <v>85</v>
      </c>
      <c r="AV1108" s="15" t="s">
        <v>83</v>
      </c>
      <c r="AW1108" s="15" t="s">
        <v>37</v>
      </c>
      <c r="AX1108" s="15" t="s">
        <v>75</v>
      </c>
      <c r="AY1108" s="270" t="s">
        <v>144</v>
      </c>
    </row>
    <row r="1109" s="14" customFormat="1">
      <c r="A1109" s="14"/>
      <c r="B1109" s="246"/>
      <c r="C1109" s="247"/>
      <c r="D1109" s="227" t="s">
        <v>173</v>
      </c>
      <c r="E1109" s="248" t="s">
        <v>19</v>
      </c>
      <c r="F1109" s="249" t="s">
        <v>175</v>
      </c>
      <c r="G1109" s="247"/>
      <c r="H1109" s="250">
        <v>2</v>
      </c>
      <c r="I1109" s="251"/>
      <c r="J1109" s="247"/>
      <c r="K1109" s="247"/>
      <c r="L1109" s="252"/>
      <c r="M1109" s="253"/>
      <c r="N1109" s="254"/>
      <c r="O1109" s="254"/>
      <c r="P1109" s="254"/>
      <c r="Q1109" s="254"/>
      <c r="R1109" s="254"/>
      <c r="S1109" s="254"/>
      <c r="T1109" s="255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6" t="s">
        <v>173</v>
      </c>
      <c r="AU1109" s="256" t="s">
        <v>85</v>
      </c>
      <c r="AV1109" s="14" t="s">
        <v>176</v>
      </c>
      <c r="AW1109" s="14" t="s">
        <v>37</v>
      </c>
      <c r="AX1109" s="14" t="s">
        <v>83</v>
      </c>
      <c r="AY1109" s="256" t="s">
        <v>144</v>
      </c>
    </row>
    <row r="1110" s="2" customFormat="1" ht="14.4" customHeight="1">
      <c r="A1110" s="40"/>
      <c r="B1110" s="41"/>
      <c r="C1110" s="282" t="s">
        <v>1375</v>
      </c>
      <c r="D1110" s="282" t="s">
        <v>630</v>
      </c>
      <c r="E1110" s="283" t="s">
        <v>1376</v>
      </c>
      <c r="F1110" s="284" t="s">
        <v>1361</v>
      </c>
      <c r="G1110" s="285" t="s">
        <v>150</v>
      </c>
      <c r="H1110" s="286">
        <v>1</v>
      </c>
      <c r="I1110" s="287"/>
      <c r="J1110" s="288">
        <f>ROUND(I1110*H1110,2)</f>
        <v>0</v>
      </c>
      <c r="K1110" s="284" t="s">
        <v>19</v>
      </c>
      <c r="L1110" s="289"/>
      <c r="M1110" s="290" t="s">
        <v>19</v>
      </c>
      <c r="N1110" s="291" t="s">
        <v>46</v>
      </c>
      <c r="O1110" s="86"/>
      <c r="P1110" s="223">
        <f>O1110*H1110</f>
        <v>0</v>
      </c>
      <c r="Q1110" s="223">
        <v>0.022499999999999999</v>
      </c>
      <c r="R1110" s="223">
        <f>Q1110*H1110</f>
        <v>0.022499999999999999</v>
      </c>
      <c r="S1110" s="223">
        <v>0</v>
      </c>
      <c r="T1110" s="224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25" t="s">
        <v>549</v>
      </c>
      <c r="AT1110" s="225" t="s">
        <v>630</v>
      </c>
      <c r="AU1110" s="225" t="s">
        <v>85</v>
      </c>
      <c r="AY1110" s="19" t="s">
        <v>144</v>
      </c>
      <c r="BE1110" s="226">
        <f>IF(N1110="základní",J1110,0)</f>
        <v>0</v>
      </c>
      <c r="BF1110" s="226">
        <f>IF(N1110="snížená",J1110,0)</f>
        <v>0</v>
      </c>
      <c r="BG1110" s="226">
        <f>IF(N1110="zákl. přenesená",J1110,0)</f>
        <v>0</v>
      </c>
      <c r="BH1110" s="226">
        <f>IF(N1110="sníž. přenesená",J1110,0)</f>
        <v>0</v>
      </c>
      <c r="BI1110" s="226">
        <f>IF(N1110="nulová",J1110,0)</f>
        <v>0</v>
      </c>
      <c r="BJ1110" s="19" t="s">
        <v>83</v>
      </c>
      <c r="BK1110" s="226">
        <f>ROUND(I1110*H1110,2)</f>
        <v>0</v>
      </c>
      <c r="BL1110" s="19" t="s">
        <v>203</v>
      </c>
      <c r="BM1110" s="225" t="s">
        <v>1377</v>
      </c>
    </row>
    <row r="1111" s="2" customFormat="1">
      <c r="A1111" s="40"/>
      <c r="B1111" s="41"/>
      <c r="C1111" s="42"/>
      <c r="D1111" s="227" t="s">
        <v>154</v>
      </c>
      <c r="E1111" s="42"/>
      <c r="F1111" s="228" t="s">
        <v>1361</v>
      </c>
      <c r="G1111" s="42"/>
      <c r="H1111" s="42"/>
      <c r="I1111" s="229"/>
      <c r="J1111" s="42"/>
      <c r="K1111" s="42"/>
      <c r="L1111" s="46"/>
      <c r="M1111" s="230"/>
      <c r="N1111" s="231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154</v>
      </c>
      <c r="AU1111" s="19" t="s">
        <v>85</v>
      </c>
    </row>
    <row r="1112" s="2" customFormat="1">
      <c r="A1112" s="40"/>
      <c r="B1112" s="41"/>
      <c r="C1112" s="42"/>
      <c r="D1112" s="227" t="s">
        <v>162</v>
      </c>
      <c r="E1112" s="42"/>
      <c r="F1112" s="234" t="s">
        <v>1378</v>
      </c>
      <c r="G1112" s="42"/>
      <c r="H1112" s="42"/>
      <c r="I1112" s="229"/>
      <c r="J1112" s="42"/>
      <c r="K1112" s="42"/>
      <c r="L1112" s="46"/>
      <c r="M1112" s="230"/>
      <c r="N1112" s="231"/>
      <c r="O1112" s="86"/>
      <c r="P1112" s="86"/>
      <c r="Q1112" s="86"/>
      <c r="R1112" s="86"/>
      <c r="S1112" s="86"/>
      <c r="T1112" s="87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T1112" s="19" t="s">
        <v>162</v>
      </c>
      <c r="AU1112" s="19" t="s">
        <v>85</v>
      </c>
    </row>
    <row r="1113" s="15" customFormat="1">
      <c r="A1113" s="15"/>
      <c r="B1113" s="261"/>
      <c r="C1113" s="262"/>
      <c r="D1113" s="227" t="s">
        <v>173</v>
      </c>
      <c r="E1113" s="263" t="s">
        <v>19</v>
      </c>
      <c r="F1113" s="264" t="s">
        <v>396</v>
      </c>
      <c r="G1113" s="262"/>
      <c r="H1113" s="263" t="s">
        <v>19</v>
      </c>
      <c r="I1113" s="265"/>
      <c r="J1113" s="262"/>
      <c r="K1113" s="262"/>
      <c r="L1113" s="266"/>
      <c r="M1113" s="267"/>
      <c r="N1113" s="268"/>
      <c r="O1113" s="268"/>
      <c r="P1113" s="268"/>
      <c r="Q1113" s="268"/>
      <c r="R1113" s="268"/>
      <c r="S1113" s="268"/>
      <c r="T1113" s="269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T1113" s="270" t="s">
        <v>173</v>
      </c>
      <c r="AU1113" s="270" t="s">
        <v>85</v>
      </c>
      <c r="AV1113" s="15" t="s">
        <v>83</v>
      </c>
      <c r="AW1113" s="15" t="s">
        <v>37</v>
      </c>
      <c r="AX1113" s="15" t="s">
        <v>75</v>
      </c>
      <c r="AY1113" s="270" t="s">
        <v>144</v>
      </c>
    </row>
    <row r="1114" s="13" customFormat="1">
      <c r="A1114" s="13"/>
      <c r="B1114" s="235"/>
      <c r="C1114" s="236"/>
      <c r="D1114" s="227" t="s">
        <v>173</v>
      </c>
      <c r="E1114" s="237" t="s">
        <v>19</v>
      </c>
      <c r="F1114" s="238" t="s">
        <v>83</v>
      </c>
      <c r="G1114" s="236"/>
      <c r="H1114" s="239">
        <v>1</v>
      </c>
      <c r="I1114" s="240"/>
      <c r="J1114" s="236"/>
      <c r="K1114" s="236"/>
      <c r="L1114" s="241"/>
      <c r="M1114" s="242"/>
      <c r="N1114" s="243"/>
      <c r="O1114" s="243"/>
      <c r="P1114" s="243"/>
      <c r="Q1114" s="243"/>
      <c r="R1114" s="243"/>
      <c r="S1114" s="243"/>
      <c r="T1114" s="24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5" t="s">
        <v>173</v>
      </c>
      <c r="AU1114" s="245" t="s">
        <v>85</v>
      </c>
      <c r="AV1114" s="13" t="s">
        <v>85</v>
      </c>
      <c r="AW1114" s="13" t="s">
        <v>37</v>
      </c>
      <c r="AX1114" s="13" t="s">
        <v>75</v>
      </c>
      <c r="AY1114" s="245" t="s">
        <v>144</v>
      </c>
    </row>
    <row r="1115" s="15" customFormat="1">
      <c r="A1115" s="15"/>
      <c r="B1115" s="261"/>
      <c r="C1115" s="262"/>
      <c r="D1115" s="227" t="s">
        <v>173</v>
      </c>
      <c r="E1115" s="263" t="s">
        <v>19</v>
      </c>
      <c r="F1115" s="264" t="s">
        <v>491</v>
      </c>
      <c r="G1115" s="262"/>
      <c r="H1115" s="263" t="s">
        <v>19</v>
      </c>
      <c r="I1115" s="265"/>
      <c r="J1115" s="262"/>
      <c r="K1115" s="262"/>
      <c r="L1115" s="266"/>
      <c r="M1115" s="267"/>
      <c r="N1115" s="268"/>
      <c r="O1115" s="268"/>
      <c r="P1115" s="268"/>
      <c r="Q1115" s="268"/>
      <c r="R1115" s="268"/>
      <c r="S1115" s="268"/>
      <c r="T1115" s="269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70" t="s">
        <v>173</v>
      </c>
      <c r="AU1115" s="270" t="s">
        <v>85</v>
      </c>
      <c r="AV1115" s="15" t="s">
        <v>83</v>
      </c>
      <c r="AW1115" s="15" t="s">
        <v>37</v>
      </c>
      <c r="AX1115" s="15" t="s">
        <v>75</v>
      </c>
      <c r="AY1115" s="270" t="s">
        <v>144</v>
      </c>
    </row>
    <row r="1116" s="13" customFormat="1">
      <c r="A1116" s="13"/>
      <c r="B1116" s="235"/>
      <c r="C1116" s="236"/>
      <c r="D1116" s="227" t="s">
        <v>173</v>
      </c>
      <c r="E1116" s="237" t="s">
        <v>19</v>
      </c>
      <c r="F1116" s="238" t="s">
        <v>75</v>
      </c>
      <c r="G1116" s="236"/>
      <c r="H1116" s="239">
        <v>0</v>
      </c>
      <c r="I1116" s="240"/>
      <c r="J1116" s="236"/>
      <c r="K1116" s="236"/>
      <c r="L1116" s="241"/>
      <c r="M1116" s="242"/>
      <c r="N1116" s="243"/>
      <c r="O1116" s="243"/>
      <c r="P1116" s="243"/>
      <c r="Q1116" s="243"/>
      <c r="R1116" s="243"/>
      <c r="S1116" s="243"/>
      <c r="T1116" s="24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5" t="s">
        <v>173</v>
      </c>
      <c r="AU1116" s="245" t="s">
        <v>85</v>
      </c>
      <c r="AV1116" s="13" t="s">
        <v>85</v>
      </c>
      <c r="AW1116" s="13" t="s">
        <v>37</v>
      </c>
      <c r="AX1116" s="13" t="s">
        <v>75</v>
      </c>
      <c r="AY1116" s="245" t="s">
        <v>144</v>
      </c>
    </row>
    <row r="1117" s="14" customFormat="1">
      <c r="A1117" s="14"/>
      <c r="B1117" s="246"/>
      <c r="C1117" s="247"/>
      <c r="D1117" s="227" t="s">
        <v>173</v>
      </c>
      <c r="E1117" s="248" t="s">
        <v>19</v>
      </c>
      <c r="F1117" s="249" t="s">
        <v>175</v>
      </c>
      <c r="G1117" s="247"/>
      <c r="H1117" s="250">
        <v>1</v>
      </c>
      <c r="I1117" s="251"/>
      <c r="J1117" s="247"/>
      <c r="K1117" s="247"/>
      <c r="L1117" s="252"/>
      <c r="M1117" s="253"/>
      <c r="N1117" s="254"/>
      <c r="O1117" s="254"/>
      <c r="P1117" s="254"/>
      <c r="Q1117" s="254"/>
      <c r="R1117" s="254"/>
      <c r="S1117" s="254"/>
      <c r="T1117" s="255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6" t="s">
        <v>173</v>
      </c>
      <c r="AU1117" s="256" t="s">
        <v>85</v>
      </c>
      <c r="AV1117" s="14" t="s">
        <v>176</v>
      </c>
      <c r="AW1117" s="14" t="s">
        <v>37</v>
      </c>
      <c r="AX1117" s="14" t="s">
        <v>83</v>
      </c>
      <c r="AY1117" s="256" t="s">
        <v>144</v>
      </c>
    </row>
    <row r="1118" s="2" customFormat="1" ht="14.4" customHeight="1">
      <c r="A1118" s="40"/>
      <c r="B1118" s="41"/>
      <c r="C1118" s="282" t="s">
        <v>1379</v>
      </c>
      <c r="D1118" s="282" t="s">
        <v>630</v>
      </c>
      <c r="E1118" s="283" t="s">
        <v>1380</v>
      </c>
      <c r="F1118" s="284" t="s">
        <v>1372</v>
      </c>
      <c r="G1118" s="285" t="s">
        <v>150</v>
      </c>
      <c r="H1118" s="286">
        <v>1</v>
      </c>
      <c r="I1118" s="287"/>
      <c r="J1118" s="288">
        <f>ROUND(I1118*H1118,2)</f>
        <v>0</v>
      </c>
      <c r="K1118" s="284" t="s">
        <v>19</v>
      </c>
      <c r="L1118" s="289"/>
      <c r="M1118" s="290" t="s">
        <v>19</v>
      </c>
      <c r="N1118" s="291" t="s">
        <v>46</v>
      </c>
      <c r="O1118" s="86"/>
      <c r="P1118" s="223">
        <f>O1118*H1118</f>
        <v>0</v>
      </c>
      <c r="Q1118" s="223">
        <v>0.020500000000000001</v>
      </c>
      <c r="R1118" s="223">
        <f>Q1118*H1118</f>
        <v>0.020500000000000001</v>
      </c>
      <c r="S1118" s="223">
        <v>0</v>
      </c>
      <c r="T1118" s="224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5" t="s">
        <v>549</v>
      </c>
      <c r="AT1118" s="225" t="s">
        <v>630</v>
      </c>
      <c r="AU1118" s="225" t="s">
        <v>85</v>
      </c>
      <c r="AY1118" s="19" t="s">
        <v>144</v>
      </c>
      <c r="BE1118" s="226">
        <f>IF(N1118="základní",J1118,0)</f>
        <v>0</v>
      </c>
      <c r="BF1118" s="226">
        <f>IF(N1118="snížená",J1118,0)</f>
        <v>0</v>
      </c>
      <c r="BG1118" s="226">
        <f>IF(N1118="zákl. přenesená",J1118,0)</f>
        <v>0</v>
      </c>
      <c r="BH1118" s="226">
        <f>IF(N1118="sníž. přenesená",J1118,0)</f>
        <v>0</v>
      </c>
      <c r="BI1118" s="226">
        <f>IF(N1118="nulová",J1118,0)</f>
        <v>0</v>
      </c>
      <c r="BJ1118" s="19" t="s">
        <v>83</v>
      </c>
      <c r="BK1118" s="226">
        <f>ROUND(I1118*H1118,2)</f>
        <v>0</v>
      </c>
      <c r="BL1118" s="19" t="s">
        <v>203</v>
      </c>
      <c r="BM1118" s="225" t="s">
        <v>1381</v>
      </c>
    </row>
    <row r="1119" s="2" customFormat="1">
      <c r="A1119" s="40"/>
      <c r="B1119" s="41"/>
      <c r="C1119" s="42"/>
      <c r="D1119" s="227" t="s">
        <v>154</v>
      </c>
      <c r="E1119" s="42"/>
      <c r="F1119" s="228" t="s">
        <v>1382</v>
      </c>
      <c r="G1119" s="42"/>
      <c r="H1119" s="42"/>
      <c r="I1119" s="229"/>
      <c r="J1119" s="42"/>
      <c r="K1119" s="42"/>
      <c r="L1119" s="46"/>
      <c r="M1119" s="230"/>
      <c r="N1119" s="231"/>
      <c r="O1119" s="86"/>
      <c r="P1119" s="86"/>
      <c r="Q1119" s="86"/>
      <c r="R1119" s="86"/>
      <c r="S1119" s="86"/>
      <c r="T1119" s="87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154</v>
      </c>
      <c r="AU1119" s="19" t="s">
        <v>85</v>
      </c>
    </row>
    <row r="1120" s="2" customFormat="1">
      <c r="A1120" s="40"/>
      <c r="B1120" s="41"/>
      <c r="C1120" s="42"/>
      <c r="D1120" s="227" t="s">
        <v>162</v>
      </c>
      <c r="E1120" s="42"/>
      <c r="F1120" s="234" t="s">
        <v>1383</v>
      </c>
      <c r="G1120" s="42"/>
      <c r="H1120" s="42"/>
      <c r="I1120" s="229"/>
      <c r="J1120" s="42"/>
      <c r="K1120" s="42"/>
      <c r="L1120" s="46"/>
      <c r="M1120" s="230"/>
      <c r="N1120" s="231"/>
      <c r="O1120" s="86"/>
      <c r="P1120" s="86"/>
      <c r="Q1120" s="86"/>
      <c r="R1120" s="86"/>
      <c r="S1120" s="86"/>
      <c r="T1120" s="87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T1120" s="19" t="s">
        <v>162</v>
      </c>
      <c r="AU1120" s="19" t="s">
        <v>85</v>
      </c>
    </row>
    <row r="1121" s="15" customFormat="1">
      <c r="A1121" s="15"/>
      <c r="B1121" s="261"/>
      <c r="C1121" s="262"/>
      <c r="D1121" s="227" t="s">
        <v>173</v>
      </c>
      <c r="E1121" s="263" t="s">
        <v>19</v>
      </c>
      <c r="F1121" s="264" t="s">
        <v>396</v>
      </c>
      <c r="G1121" s="262"/>
      <c r="H1121" s="263" t="s">
        <v>19</v>
      </c>
      <c r="I1121" s="265"/>
      <c r="J1121" s="262"/>
      <c r="K1121" s="262"/>
      <c r="L1121" s="266"/>
      <c r="M1121" s="267"/>
      <c r="N1121" s="268"/>
      <c r="O1121" s="268"/>
      <c r="P1121" s="268"/>
      <c r="Q1121" s="268"/>
      <c r="R1121" s="268"/>
      <c r="S1121" s="268"/>
      <c r="T1121" s="269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T1121" s="270" t="s">
        <v>173</v>
      </c>
      <c r="AU1121" s="270" t="s">
        <v>85</v>
      </c>
      <c r="AV1121" s="15" t="s">
        <v>83</v>
      </c>
      <c r="AW1121" s="15" t="s">
        <v>37</v>
      </c>
      <c r="AX1121" s="15" t="s">
        <v>75</v>
      </c>
      <c r="AY1121" s="270" t="s">
        <v>144</v>
      </c>
    </row>
    <row r="1122" s="13" customFormat="1">
      <c r="A1122" s="13"/>
      <c r="B1122" s="235"/>
      <c r="C1122" s="236"/>
      <c r="D1122" s="227" t="s">
        <v>173</v>
      </c>
      <c r="E1122" s="237" t="s">
        <v>19</v>
      </c>
      <c r="F1122" s="238" t="s">
        <v>83</v>
      </c>
      <c r="G1122" s="236"/>
      <c r="H1122" s="239">
        <v>1</v>
      </c>
      <c r="I1122" s="240"/>
      <c r="J1122" s="236"/>
      <c r="K1122" s="236"/>
      <c r="L1122" s="241"/>
      <c r="M1122" s="242"/>
      <c r="N1122" s="243"/>
      <c r="O1122" s="243"/>
      <c r="P1122" s="243"/>
      <c r="Q1122" s="243"/>
      <c r="R1122" s="243"/>
      <c r="S1122" s="243"/>
      <c r="T1122" s="24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5" t="s">
        <v>173</v>
      </c>
      <c r="AU1122" s="245" t="s">
        <v>85</v>
      </c>
      <c r="AV1122" s="13" t="s">
        <v>85</v>
      </c>
      <c r="AW1122" s="13" t="s">
        <v>37</v>
      </c>
      <c r="AX1122" s="13" t="s">
        <v>75</v>
      </c>
      <c r="AY1122" s="245" t="s">
        <v>144</v>
      </c>
    </row>
    <row r="1123" s="15" customFormat="1">
      <c r="A1123" s="15"/>
      <c r="B1123" s="261"/>
      <c r="C1123" s="262"/>
      <c r="D1123" s="227" t="s">
        <v>173</v>
      </c>
      <c r="E1123" s="263" t="s">
        <v>19</v>
      </c>
      <c r="F1123" s="264" t="s">
        <v>491</v>
      </c>
      <c r="G1123" s="262"/>
      <c r="H1123" s="263" t="s">
        <v>19</v>
      </c>
      <c r="I1123" s="265"/>
      <c r="J1123" s="262"/>
      <c r="K1123" s="262"/>
      <c r="L1123" s="266"/>
      <c r="M1123" s="267"/>
      <c r="N1123" s="268"/>
      <c r="O1123" s="268"/>
      <c r="P1123" s="268"/>
      <c r="Q1123" s="268"/>
      <c r="R1123" s="268"/>
      <c r="S1123" s="268"/>
      <c r="T1123" s="269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T1123" s="270" t="s">
        <v>173</v>
      </c>
      <c r="AU1123" s="270" t="s">
        <v>85</v>
      </c>
      <c r="AV1123" s="15" t="s">
        <v>83</v>
      </c>
      <c r="AW1123" s="15" t="s">
        <v>37</v>
      </c>
      <c r="AX1123" s="15" t="s">
        <v>75</v>
      </c>
      <c r="AY1123" s="270" t="s">
        <v>144</v>
      </c>
    </row>
    <row r="1124" s="13" customFormat="1">
      <c r="A1124" s="13"/>
      <c r="B1124" s="235"/>
      <c r="C1124" s="236"/>
      <c r="D1124" s="227" t="s">
        <v>173</v>
      </c>
      <c r="E1124" s="237" t="s">
        <v>19</v>
      </c>
      <c r="F1124" s="238" t="s">
        <v>75</v>
      </c>
      <c r="G1124" s="236"/>
      <c r="H1124" s="239">
        <v>0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5" t="s">
        <v>173</v>
      </c>
      <c r="AU1124" s="245" t="s">
        <v>85</v>
      </c>
      <c r="AV1124" s="13" t="s">
        <v>85</v>
      </c>
      <c r="AW1124" s="13" t="s">
        <v>37</v>
      </c>
      <c r="AX1124" s="13" t="s">
        <v>75</v>
      </c>
      <c r="AY1124" s="245" t="s">
        <v>144</v>
      </c>
    </row>
    <row r="1125" s="14" customFormat="1">
      <c r="A1125" s="14"/>
      <c r="B1125" s="246"/>
      <c r="C1125" s="247"/>
      <c r="D1125" s="227" t="s">
        <v>173</v>
      </c>
      <c r="E1125" s="248" t="s">
        <v>19</v>
      </c>
      <c r="F1125" s="249" t="s">
        <v>175</v>
      </c>
      <c r="G1125" s="247"/>
      <c r="H1125" s="250">
        <v>1</v>
      </c>
      <c r="I1125" s="251"/>
      <c r="J1125" s="247"/>
      <c r="K1125" s="247"/>
      <c r="L1125" s="252"/>
      <c r="M1125" s="253"/>
      <c r="N1125" s="254"/>
      <c r="O1125" s="254"/>
      <c r="P1125" s="254"/>
      <c r="Q1125" s="254"/>
      <c r="R1125" s="254"/>
      <c r="S1125" s="254"/>
      <c r="T1125" s="255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6" t="s">
        <v>173</v>
      </c>
      <c r="AU1125" s="256" t="s">
        <v>85</v>
      </c>
      <c r="AV1125" s="14" t="s">
        <v>176</v>
      </c>
      <c r="AW1125" s="14" t="s">
        <v>37</v>
      </c>
      <c r="AX1125" s="14" t="s">
        <v>83</v>
      </c>
      <c r="AY1125" s="256" t="s">
        <v>144</v>
      </c>
    </row>
    <row r="1126" s="2" customFormat="1" ht="14.4" customHeight="1">
      <c r="A1126" s="40"/>
      <c r="B1126" s="41"/>
      <c r="C1126" s="214" t="s">
        <v>1384</v>
      </c>
      <c r="D1126" s="214" t="s">
        <v>147</v>
      </c>
      <c r="E1126" s="215" t="s">
        <v>1385</v>
      </c>
      <c r="F1126" s="216" t="s">
        <v>1386</v>
      </c>
      <c r="G1126" s="217" t="s">
        <v>150</v>
      </c>
      <c r="H1126" s="218">
        <v>5</v>
      </c>
      <c r="I1126" s="219"/>
      <c r="J1126" s="220">
        <f>ROUND(I1126*H1126,2)</f>
        <v>0</v>
      </c>
      <c r="K1126" s="216" t="s">
        <v>151</v>
      </c>
      <c r="L1126" s="46"/>
      <c r="M1126" s="221" t="s">
        <v>19</v>
      </c>
      <c r="N1126" s="222" t="s">
        <v>46</v>
      </c>
      <c r="O1126" s="86"/>
      <c r="P1126" s="223">
        <f>O1126*H1126</f>
        <v>0</v>
      </c>
      <c r="Q1126" s="223">
        <v>0</v>
      </c>
      <c r="R1126" s="223">
        <f>Q1126*H1126</f>
        <v>0</v>
      </c>
      <c r="S1126" s="223">
        <v>0</v>
      </c>
      <c r="T1126" s="224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25" t="s">
        <v>203</v>
      </c>
      <c r="AT1126" s="225" t="s">
        <v>147</v>
      </c>
      <c r="AU1126" s="225" t="s">
        <v>85</v>
      </c>
      <c r="AY1126" s="19" t="s">
        <v>144</v>
      </c>
      <c r="BE1126" s="226">
        <f>IF(N1126="základní",J1126,0)</f>
        <v>0</v>
      </c>
      <c r="BF1126" s="226">
        <f>IF(N1126="snížená",J1126,0)</f>
        <v>0</v>
      </c>
      <c r="BG1126" s="226">
        <f>IF(N1126="zákl. přenesená",J1126,0)</f>
        <v>0</v>
      </c>
      <c r="BH1126" s="226">
        <f>IF(N1126="sníž. přenesená",J1126,0)</f>
        <v>0</v>
      </c>
      <c r="BI1126" s="226">
        <f>IF(N1126="nulová",J1126,0)</f>
        <v>0</v>
      </c>
      <c r="BJ1126" s="19" t="s">
        <v>83</v>
      </c>
      <c r="BK1126" s="226">
        <f>ROUND(I1126*H1126,2)</f>
        <v>0</v>
      </c>
      <c r="BL1126" s="19" t="s">
        <v>203</v>
      </c>
      <c r="BM1126" s="225" t="s">
        <v>1387</v>
      </c>
    </row>
    <row r="1127" s="2" customFormat="1">
      <c r="A1127" s="40"/>
      <c r="B1127" s="41"/>
      <c r="C1127" s="42"/>
      <c r="D1127" s="227" t="s">
        <v>154</v>
      </c>
      <c r="E1127" s="42"/>
      <c r="F1127" s="228" t="s">
        <v>1388</v>
      </c>
      <c r="G1127" s="42"/>
      <c r="H1127" s="42"/>
      <c r="I1127" s="229"/>
      <c r="J1127" s="42"/>
      <c r="K1127" s="42"/>
      <c r="L1127" s="46"/>
      <c r="M1127" s="230"/>
      <c r="N1127" s="231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154</v>
      </c>
      <c r="AU1127" s="19" t="s">
        <v>85</v>
      </c>
    </row>
    <row r="1128" s="2" customFormat="1">
      <c r="A1128" s="40"/>
      <c r="B1128" s="41"/>
      <c r="C1128" s="42"/>
      <c r="D1128" s="232" t="s">
        <v>155</v>
      </c>
      <c r="E1128" s="42"/>
      <c r="F1128" s="233" t="s">
        <v>1389</v>
      </c>
      <c r="G1128" s="42"/>
      <c r="H1128" s="42"/>
      <c r="I1128" s="229"/>
      <c r="J1128" s="42"/>
      <c r="K1128" s="42"/>
      <c r="L1128" s="46"/>
      <c r="M1128" s="230"/>
      <c r="N1128" s="231"/>
      <c r="O1128" s="86"/>
      <c r="P1128" s="86"/>
      <c r="Q1128" s="86"/>
      <c r="R1128" s="86"/>
      <c r="S1128" s="86"/>
      <c r="T1128" s="87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9" t="s">
        <v>155</v>
      </c>
      <c r="AU1128" s="19" t="s">
        <v>85</v>
      </c>
    </row>
    <row r="1129" s="2" customFormat="1" ht="14.4" customHeight="1">
      <c r="A1129" s="40"/>
      <c r="B1129" s="41"/>
      <c r="C1129" s="214" t="s">
        <v>1390</v>
      </c>
      <c r="D1129" s="214" t="s">
        <v>147</v>
      </c>
      <c r="E1129" s="215" t="s">
        <v>1391</v>
      </c>
      <c r="F1129" s="216" t="s">
        <v>1392</v>
      </c>
      <c r="G1129" s="217" t="s">
        <v>150</v>
      </c>
      <c r="H1129" s="218">
        <v>2</v>
      </c>
      <c r="I1129" s="219"/>
      <c r="J1129" s="220">
        <f>ROUND(I1129*H1129,2)</f>
        <v>0</v>
      </c>
      <c r="K1129" s="216" t="s">
        <v>151</v>
      </c>
      <c r="L1129" s="46"/>
      <c r="M1129" s="221" t="s">
        <v>19</v>
      </c>
      <c r="N1129" s="222" t="s">
        <v>46</v>
      </c>
      <c r="O1129" s="86"/>
      <c r="P1129" s="223">
        <f>O1129*H1129</f>
        <v>0</v>
      </c>
      <c r="Q1129" s="223">
        <v>0</v>
      </c>
      <c r="R1129" s="223">
        <f>Q1129*H1129</f>
        <v>0</v>
      </c>
      <c r="S1129" s="223">
        <v>0.024</v>
      </c>
      <c r="T1129" s="224">
        <f>S1129*H1129</f>
        <v>0.048000000000000001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25" t="s">
        <v>203</v>
      </c>
      <c r="AT1129" s="225" t="s">
        <v>147</v>
      </c>
      <c r="AU1129" s="225" t="s">
        <v>85</v>
      </c>
      <c r="AY1129" s="19" t="s">
        <v>144</v>
      </c>
      <c r="BE1129" s="226">
        <f>IF(N1129="základní",J1129,0)</f>
        <v>0</v>
      </c>
      <c r="BF1129" s="226">
        <f>IF(N1129="snížená",J1129,0)</f>
        <v>0</v>
      </c>
      <c r="BG1129" s="226">
        <f>IF(N1129="zákl. přenesená",J1129,0)</f>
        <v>0</v>
      </c>
      <c r="BH1129" s="226">
        <f>IF(N1129="sníž. přenesená",J1129,0)</f>
        <v>0</v>
      </c>
      <c r="BI1129" s="226">
        <f>IF(N1129="nulová",J1129,0)</f>
        <v>0</v>
      </c>
      <c r="BJ1129" s="19" t="s">
        <v>83</v>
      </c>
      <c r="BK1129" s="226">
        <f>ROUND(I1129*H1129,2)</f>
        <v>0</v>
      </c>
      <c r="BL1129" s="19" t="s">
        <v>203</v>
      </c>
      <c r="BM1129" s="225" t="s">
        <v>1393</v>
      </c>
    </row>
    <row r="1130" s="2" customFormat="1">
      <c r="A1130" s="40"/>
      <c r="B1130" s="41"/>
      <c r="C1130" s="42"/>
      <c r="D1130" s="227" t="s">
        <v>154</v>
      </c>
      <c r="E1130" s="42"/>
      <c r="F1130" s="228" t="s">
        <v>1394</v>
      </c>
      <c r="G1130" s="42"/>
      <c r="H1130" s="42"/>
      <c r="I1130" s="229"/>
      <c r="J1130" s="42"/>
      <c r="K1130" s="42"/>
      <c r="L1130" s="46"/>
      <c r="M1130" s="230"/>
      <c r="N1130" s="231"/>
      <c r="O1130" s="86"/>
      <c r="P1130" s="86"/>
      <c r="Q1130" s="86"/>
      <c r="R1130" s="86"/>
      <c r="S1130" s="86"/>
      <c r="T1130" s="87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9" t="s">
        <v>154</v>
      </c>
      <c r="AU1130" s="19" t="s">
        <v>85</v>
      </c>
    </row>
    <row r="1131" s="2" customFormat="1">
      <c r="A1131" s="40"/>
      <c r="B1131" s="41"/>
      <c r="C1131" s="42"/>
      <c r="D1131" s="232" t="s">
        <v>155</v>
      </c>
      <c r="E1131" s="42"/>
      <c r="F1131" s="233" t="s">
        <v>1395</v>
      </c>
      <c r="G1131" s="42"/>
      <c r="H1131" s="42"/>
      <c r="I1131" s="229"/>
      <c r="J1131" s="42"/>
      <c r="K1131" s="42"/>
      <c r="L1131" s="46"/>
      <c r="M1131" s="230"/>
      <c r="N1131" s="231"/>
      <c r="O1131" s="86"/>
      <c r="P1131" s="86"/>
      <c r="Q1131" s="86"/>
      <c r="R1131" s="86"/>
      <c r="S1131" s="86"/>
      <c r="T1131" s="87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T1131" s="19" t="s">
        <v>155</v>
      </c>
      <c r="AU1131" s="19" t="s">
        <v>85</v>
      </c>
    </row>
    <row r="1132" s="13" customFormat="1">
      <c r="A1132" s="13"/>
      <c r="B1132" s="235"/>
      <c r="C1132" s="236"/>
      <c r="D1132" s="227" t="s">
        <v>173</v>
      </c>
      <c r="E1132" s="237" t="s">
        <v>19</v>
      </c>
      <c r="F1132" s="238" t="s">
        <v>789</v>
      </c>
      <c r="G1132" s="236"/>
      <c r="H1132" s="239">
        <v>1</v>
      </c>
      <c r="I1132" s="240"/>
      <c r="J1132" s="236"/>
      <c r="K1132" s="236"/>
      <c r="L1132" s="241"/>
      <c r="M1132" s="242"/>
      <c r="N1132" s="243"/>
      <c r="O1132" s="243"/>
      <c r="P1132" s="243"/>
      <c r="Q1132" s="243"/>
      <c r="R1132" s="243"/>
      <c r="S1132" s="243"/>
      <c r="T1132" s="24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5" t="s">
        <v>173</v>
      </c>
      <c r="AU1132" s="245" t="s">
        <v>85</v>
      </c>
      <c r="AV1132" s="13" t="s">
        <v>85</v>
      </c>
      <c r="AW1132" s="13" t="s">
        <v>37</v>
      </c>
      <c r="AX1132" s="13" t="s">
        <v>75</v>
      </c>
      <c r="AY1132" s="245" t="s">
        <v>144</v>
      </c>
    </row>
    <row r="1133" s="13" customFormat="1">
      <c r="A1133" s="13"/>
      <c r="B1133" s="235"/>
      <c r="C1133" s="236"/>
      <c r="D1133" s="227" t="s">
        <v>173</v>
      </c>
      <c r="E1133" s="237" t="s">
        <v>19</v>
      </c>
      <c r="F1133" s="238" t="s">
        <v>1396</v>
      </c>
      <c r="G1133" s="236"/>
      <c r="H1133" s="239">
        <v>1</v>
      </c>
      <c r="I1133" s="240"/>
      <c r="J1133" s="236"/>
      <c r="K1133" s="236"/>
      <c r="L1133" s="241"/>
      <c r="M1133" s="242"/>
      <c r="N1133" s="243"/>
      <c r="O1133" s="243"/>
      <c r="P1133" s="243"/>
      <c r="Q1133" s="243"/>
      <c r="R1133" s="243"/>
      <c r="S1133" s="243"/>
      <c r="T1133" s="24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5" t="s">
        <v>173</v>
      </c>
      <c r="AU1133" s="245" t="s">
        <v>85</v>
      </c>
      <c r="AV1133" s="13" t="s">
        <v>85</v>
      </c>
      <c r="AW1133" s="13" t="s">
        <v>37</v>
      </c>
      <c r="AX1133" s="13" t="s">
        <v>75</v>
      </c>
      <c r="AY1133" s="245" t="s">
        <v>144</v>
      </c>
    </row>
    <row r="1134" s="14" customFormat="1">
      <c r="A1134" s="14"/>
      <c r="B1134" s="246"/>
      <c r="C1134" s="247"/>
      <c r="D1134" s="227" t="s">
        <v>173</v>
      </c>
      <c r="E1134" s="248" t="s">
        <v>19</v>
      </c>
      <c r="F1134" s="249" t="s">
        <v>175</v>
      </c>
      <c r="G1134" s="247"/>
      <c r="H1134" s="250">
        <v>2</v>
      </c>
      <c r="I1134" s="251"/>
      <c r="J1134" s="247"/>
      <c r="K1134" s="247"/>
      <c r="L1134" s="252"/>
      <c r="M1134" s="253"/>
      <c r="N1134" s="254"/>
      <c r="O1134" s="254"/>
      <c r="P1134" s="254"/>
      <c r="Q1134" s="254"/>
      <c r="R1134" s="254"/>
      <c r="S1134" s="254"/>
      <c r="T1134" s="255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6" t="s">
        <v>173</v>
      </c>
      <c r="AU1134" s="256" t="s">
        <v>85</v>
      </c>
      <c r="AV1134" s="14" t="s">
        <v>176</v>
      </c>
      <c r="AW1134" s="14" t="s">
        <v>37</v>
      </c>
      <c r="AX1134" s="14" t="s">
        <v>83</v>
      </c>
      <c r="AY1134" s="256" t="s">
        <v>144</v>
      </c>
    </row>
    <row r="1135" s="2" customFormat="1" ht="14.4" customHeight="1">
      <c r="A1135" s="40"/>
      <c r="B1135" s="41"/>
      <c r="C1135" s="214" t="s">
        <v>1397</v>
      </c>
      <c r="D1135" s="214" t="s">
        <v>147</v>
      </c>
      <c r="E1135" s="215" t="s">
        <v>1398</v>
      </c>
      <c r="F1135" s="216" t="s">
        <v>1399</v>
      </c>
      <c r="G1135" s="217" t="s">
        <v>435</v>
      </c>
      <c r="H1135" s="218">
        <v>0.36199999999999999</v>
      </c>
      <c r="I1135" s="219"/>
      <c r="J1135" s="220">
        <f>ROUND(I1135*H1135,2)</f>
        <v>0</v>
      </c>
      <c r="K1135" s="216" t="s">
        <v>151</v>
      </c>
      <c r="L1135" s="46"/>
      <c r="M1135" s="221" t="s">
        <v>19</v>
      </c>
      <c r="N1135" s="222" t="s">
        <v>46</v>
      </c>
      <c r="O1135" s="86"/>
      <c r="P1135" s="223">
        <f>O1135*H1135</f>
        <v>0</v>
      </c>
      <c r="Q1135" s="223">
        <v>0</v>
      </c>
      <c r="R1135" s="223">
        <f>Q1135*H1135</f>
        <v>0</v>
      </c>
      <c r="S1135" s="223">
        <v>0</v>
      </c>
      <c r="T1135" s="224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5" t="s">
        <v>203</v>
      </c>
      <c r="AT1135" s="225" t="s">
        <v>147</v>
      </c>
      <c r="AU1135" s="225" t="s">
        <v>85</v>
      </c>
      <c r="AY1135" s="19" t="s">
        <v>144</v>
      </c>
      <c r="BE1135" s="226">
        <f>IF(N1135="základní",J1135,0)</f>
        <v>0</v>
      </c>
      <c r="BF1135" s="226">
        <f>IF(N1135="snížená",J1135,0)</f>
        <v>0</v>
      </c>
      <c r="BG1135" s="226">
        <f>IF(N1135="zákl. přenesená",J1135,0)</f>
        <v>0</v>
      </c>
      <c r="BH1135" s="226">
        <f>IF(N1135="sníž. přenesená",J1135,0)</f>
        <v>0</v>
      </c>
      <c r="BI1135" s="226">
        <f>IF(N1135="nulová",J1135,0)</f>
        <v>0</v>
      </c>
      <c r="BJ1135" s="19" t="s">
        <v>83</v>
      </c>
      <c r="BK1135" s="226">
        <f>ROUND(I1135*H1135,2)</f>
        <v>0</v>
      </c>
      <c r="BL1135" s="19" t="s">
        <v>203</v>
      </c>
      <c r="BM1135" s="225" t="s">
        <v>1400</v>
      </c>
    </row>
    <row r="1136" s="2" customFormat="1">
      <c r="A1136" s="40"/>
      <c r="B1136" s="41"/>
      <c r="C1136" s="42"/>
      <c r="D1136" s="227" t="s">
        <v>154</v>
      </c>
      <c r="E1136" s="42"/>
      <c r="F1136" s="228" t="s">
        <v>1401</v>
      </c>
      <c r="G1136" s="42"/>
      <c r="H1136" s="42"/>
      <c r="I1136" s="229"/>
      <c r="J1136" s="42"/>
      <c r="K1136" s="42"/>
      <c r="L1136" s="46"/>
      <c r="M1136" s="230"/>
      <c r="N1136" s="231"/>
      <c r="O1136" s="86"/>
      <c r="P1136" s="86"/>
      <c r="Q1136" s="86"/>
      <c r="R1136" s="86"/>
      <c r="S1136" s="86"/>
      <c r="T1136" s="87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9" t="s">
        <v>154</v>
      </c>
      <c r="AU1136" s="19" t="s">
        <v>85</v>
      </c>
    </row>
    <row r="1137" s="2" customFormat="1">
      <c r="A1137" s="40"/>
      <c r="B1137" s="41"/>
      <c r="C1137" s="42"/>
      <c r="D1137" s="232" t="s">
        <v>155</v>
      </c>
      <c r="E1137" s="42"/>
      <c r="F1137" s="233" t="s">
        <v>1402</v>
      </c>
      <c r="G1137" s="42"/>
      <c r="H1137" s="42"/>
      <c r="I1137" s="229"/>
      <c r="J1137" s="42"/>
      <c r="K1137" s="42"/>
      <c r="L1137" s="46"/>
      <c r="M1137" s="230"/>
      <c r="N1137" s="231"/>
      <c r="O1137" s="86"/>
      <c r="P1137" s="86"/>
      <c r="Q1137" s="86"/>
      <c r="R1137" s="86"/>
      <c r="S1137" s="86"/>
      <c r="T1137" s="87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T1137" s="19" t="s">
        <v>155</v>
      </c>
      <c r="AU1137" s="19" t="s">
        <v>85</v>
      </c>
    </row>
    <row r="1138" s="12" customFormat="1" ht="22.8" customHeight="1">
      <c r="A1138" s="12"/>
      <c r="B1138" s="198"/>
      <c r="C1138" s="199"/>
      <c r="D1138" s="200" t="s">
        <v>74</v>
      </c>
      <c r="E1138" s="212" t="s">
        <v>1403</v>
      </c>
      <c r="F1138" s="212" t="s">
        <v>1404</v>
      </c>
      <c r="G1138" s="199"/>
      <c r="H1138" s="199"/>
      <c r="I1138" s="202"/>
      <c r="J1138" s="213">
        <f>BK1138</f>
        <v>0</v>
      </c>
      <c r="K1138" s="199"/>
      <c r="L1138" s="204"/>
      <c r="M1138" s="205"/>
      <c r="N1138" s="206"/>
      <c r="O1138" s="206"/>
      <c r="P1138" s="207">
        <f>SUM(P1139:P1230)</f>
        <v>0</v>
      </c>
      <c r="Q1138" s="206"/>
      <c r="R1138" s="207">
        <f>SUM(R1139:R1230)</f>
        <v>0.71311574999999994</v>
      </c>
      <c r="S1138" s="206"/>
      <c r="T1138" s="208">
        <f>SUM(T1139:T1230)</f>
        <v>1.142844</v>
      </c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R1138" s="209" t="s">
        <v>85</v>
      </c>
      <c r="AT1138" s="210" t="s">
        <v>74</v>
      </c>
      <c r="AU1138" s="210" t="s">
        <v>83</v>
      </c>
      <c r="AY1138" s="209" t="s">
        <v>144</v>
      </c>
      <c r="BK1138" s="211">
        <f>SUM(BK1139:BK1230)</f>
        <v>0</v>
      </c>
    </row>
    <row r="1139" s="2" customFormat="1" ht="14.4" customHeight="1">
      <c r="A1139" s="40"/>
      <c r="B1139" s="41"/>
      <c r="C1139" s="214" t="s">
        <v>1405</v>
      </c>
      <c r="D1139" s="214" t="s">
        <v>147</v>
      </c>
      <c r="E1139" s="215" t="s">
        <v>1406</v>
      </c>
      <c r="F1139" s="216" t="s">
        <v>1407</v>
      </c>
      <c r="G1139" s="217" t="s">
        <v>328</v>
      </c>
      <c r="H1139" s="218">
        <v>6</v>
      </c>
      <c r="I1139" s="219"/>
      <c r="J1139" s="220">
        <f>ROUND(I1139*H1139,2)</f>
        <v>0</v>
      </c>
      <c r="K1139" s="216" t="s">
        <v>151</v>
      </c>
      <c r="L1139" s="46"/>
      <c r="M1139" s="221" t="s">
        <v>19</v>
      </c>
      <c r="N1139" s="222" t="s">
        <v>46</v>
      </c>
      <c r="O1139" s="86"/>
      <c r="P1139" s="223">
        <f>O1139*H1139</f>
        <v>0</v>
      </c>
      <c r="Q1139" s="223">
        <v>0</v>
      </c>
      <c r="R1139" s="223">
        <f>Q1139*H1139</f>
        <v>0</v>
      </c>
      <c r="S1139" s="223">
        <v>0.016</v>
      </c>
      <c r="T1139" s="224">
        <f>S1139*H1139</f>
        <v>0.096000000000000002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5" t="s">
        <v>203</v>
      </c>
      <c r="AT1139" s="225" t="s">
        <v>147</v>
      </c>
      <c r="AU1139" s="225" t="s">
        <v>85</v>
      </c>
      <c r="AY1139" s="19" t="s">
        <v>144</v>
      </c>
      <c r="BE1139" s="226">
        <f>IF(N1139="základní",J1139,0)</f>
        <v>0</v>
      </c>
      <c r="BF1139" s="226">
        <f>IF(N1139="snížená",J1139,0)</f>
        <v>0</v>
      </c>
      <c r="BG1139" s="226">
        <f>IF(N1139="zákl. přenesená",J1139,0)</f>
        <v>0</v>
      </c>
      <c r="BH1139" s="226">
        <f>IF(N1139="sníž. přenesená",J1139,0)</f>
        <v>0</v>
      </c>
      <c r="BI1139" s="226">
        <f>IF(N1139="nulová",J1139,0)</f>
        <v>0</v>
      </c>
      <c r="BJ1139" s="19" t="s">
        <v>83</v>
      </c>
      <c r="BK1139" s="226">
        <f>ROUND(I1139*H1139,2)</f>
        <v>0</v>
      </c>
      <c r="BL1139" s="19" t="s">
        <v>203</v>
      </c>
      <c r="BM1139" s="225" t="s">
        <v>1408</v>
      </c>
    </row>
    <row r="1140" s="2" customFormat="1">
      <c r="A1140" s="40"/>
      <c r="B1140" s="41"/>
      <c r="C1140" s="42"/>
      <c r="D1140" s="227" t="s">
        <v>154</v>
      </c>
      <c r="E1140" s="42"/>
      <c r="F1140" s="228" t="s">
        <v>1409</v>
      </c>
      <c r="G1140" s="42"/>
      <c r="H1140" s="42"/>
      <c r="I1140" s="229"/>
      <c r="J1140" s="42"/>
      <c r="K1140" s="42"/>
      <c r="L1140" s="46"/>
      <c r="M1140" s="230"/>
      <c r="N1140" s="231"/>
      <c r="O1140" s="86"/>
      <c r="P1140" s="86"/>
      <c r="Q1140" s="86"/>
      <c r="R1140" s="86"/>
      <c r="S1140" s="86"/>
      <c r="T1140" s="87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T1140" s="19" t="s">
        <v>154</v>
      </c>
      <c r="AU1140" s="19" t="s">
        <v>85</v>
      </c>
    </row>
    <row r="1141" s="2" customFormat="1">
      <c r="A1141" s="40"/>
      <c r="B1141" s="41"/>
      <c r="C1141" s="42"/>
      <c r="D1141" s="232" t="s">
        <v>155</v>
      </c>
      <c r="E1141" s="42"/>
      <c r="F1141" s="233" t="s">
        <v>1410</v>
      </c>
      <c r="G1141" s="42"/>
      <c r="H1141" s="42"/>
      <c r="I1141" s="229"/>
      <c r="J1141" s="42"/>
      <c r="K1141" s="42"/>
      <c r="L1141" s="46"/>
      <c r="M1141" s="230"/>
      <c r="N1141" s="231"/>
      <c r="O1141" s="86"/>
      <c r="P1141" s="86"/>
      <c r="Q1141" s="86"/>
      <c r="R1141" s="86"/>
      <c r="S1141" s="86"/>
      <c r="T1141" s="87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T1141" s="19" t="s">
        <v>155</v>
      </c>
      <c r="AU1141" s="19" t="s">
        <v>85</v>
      </c>
    </row>
    <row r="1142" s="13" customFormat="1">
      <c r="A1142" s="13"/>
      <c r="B1142" s="235"/>
      <c r="C1142" s="236"/>
      <c r="D1142" s="227" t="s">
        <v>173</v>
      </c>
      <c r="E1142" s="237" t="s">
        <v>19</v>
      </c>
      <c r="F1142" s="238" t="s">
        <v>1411</v>
      </c>
      <c r="G1142" s="236"/>
      <c r="H1142" s="239">
        <v>6</v>
      </c>
      <c r="I1142" s="240"/>
      <c r="J1142" s="236"/>
      <c r="K1142" s="236"/>
      <c r="L1142" s="241"/>
      <c r="M1142" s="242"/>
      <c r="N1142" s="243"/>
      <c r="O1142" s="243"/>
      <c r="P1142" s="243"/>
      <c r="Q1142" s="243"/>
      <c r="R1142" s="243"/>
      <c r="S1142" s="243"/>
      <c r="T1142" s="24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5" t="s">
        <v>173</v>
      </c>
      <c r="AU1142" s="245" t="s">
        <v>85</v>
      </c>
      <c r="AV1142" s="13" t="s">
        <v>85</v>
      </c>
      <c r="AW1142" s="13" t="s">
        <v>37</v>
      </c>
      <c r="AX1142" s="13" t="s">
        <v>83</v>
      </c>
      <c r="AY1142" s="245" t="s">
        <v>144</v>
      </c>
    </row>
    <row r="1143" s="2" customFormat="1" ht="14.4" customHeight="1">
      <c r="A1143" s="40"/>
      <c r="B1143" s="41"/>
      <c r="C1143" s="214" t="s">
        <v>1412</v>
      </c>
      <c r="D1143" s="214" t="s">
        <v>147</v>
      </c>
      <c r="E1143" s="215" t="s">
        <v>1413</v>
      </c>
      <c r="F1143" s="216" t="s">
        <v>1414</v>
      </c>
      <c r="G1143" s="217" t="s">
        <v>328</v>
      </c>
      <c r="H1143" s="218">
        <v>6</v>
      </c>
      <c r="I1143" s="219"/>
      <c r="J1143" s="220">
        <f>ROUND(I1143*H1143,2)</f>
        <v>0</v>
      </c>
      <c r="K1143" s="216" t="s">
        <v>151</v>
      </c>
      <c r="L1143" s="46"/>
      <c r="M1143" s="221" t="s">
        <v>19</v>
      </c>
      <c r="N1143" s="222" t="s">
        <v>46</v>
      </c>
      <c r="O1143" s="86"/>
      <c r="P1143" s="223">
        <f>O1143*H1143</f>
        <v>0</v>
      </c>
      <c r="Q1143" s="223">
        <v>0.00040000000000000002</v>
      </c>
      <c r="R1143" s="223">
        <f>Q1143*H1143</f>
        <v>0.0024000000000000002</v>
      </c>
      <c r="S1143" s="223">
        <v>0</v>
      </c>
      <c r="T1143" s="224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25" t="s">
        <v>203</v>
      </c>
      <c r="AT1143" s="225" t="s">
        <v>147</v>
      </c>
      <c r="AU1143" s="225" t="s">
        <v>85</v>
      </c>
      <c r="AY1143" s="19" t="s">
        <v>144</v>
      </c>
      <c r="BE1143" s="226">
        <f>IF(N1143="základní",J1143,0)</f>
        <v>0</v>
      </c>
      <c r="BF1143" s="226">
        <f>IF(N1143="snížená",J1143,0)</f>
        <v>0</v>
      </c>
      <c r="BG1143" s="226">
        <f>IF(N1143="zákl. přenesená",J1143,0)</f>
        <v>0</v>
      </c>
      <c r="BH1143" s="226">
        <f>IF(N1143="sníž. přenesená",J1143,0)</f>
        <v>0</v>
      </c>
      <c r="BI1143" s="226">
        <f>IF(N1143="nulová",J1143,0)</f>
        <v>0</v>
      </c>
      <c r="BJ1143" s="19" t="s">
        <v>83</v>
      </c>
      <c r="BK1143" s="226">
        <f>ROUND(I1143*H1143,2)</f>
        <v>0</v>
      </c>
      <c r="BL1143" s="19" t="s">
        <v>203</v>
      </c>
      <c r="BM1143" s="225" t="s">
        <v>1415</v>
      </c>
    </row>
    <row r="1144" s="2" customFormat="1">
      <c r="A1144" s="40"/>
      <c r="B1144" s="41"/>
      <c r="C1144" s="42"/>
      <c r="D1144" s="227" t="s">
        <v>154</v>
      </c>
      <c r="E1144" s="42"/>
      <c r="F1144" s="228" t="s">
        <v>1416</v>
      </c>
      <c r="G1144" s="42"/>
      <c r="H1144" s="42"/>
      <c r="I1144" s="229"/>
      <c r="J1144" s="42"/>
      <c r="K1144" s="42"/>
      <c r="L1144" s="46"/>
      <c r="M1144" s="230"/>
      <c r="N1144" s="231"/>
      <c r="O1144" s="86"/>
      <c r="P1144" s="86"/>
      <c r="Q1144" s="86"/>
      <c r="R1144" s="86"/>
      <c r="S1144" s="86"/>
      <c r="T1144" s="87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T1144" s="19" t="s">
        <v>154</v>
      </c>
      <c r="AU1144" s="19" t="s">
        <v>85</v>
      </c>
    </row>
    <row r="1145" s="2" customFormat="1">
      <c r="A1145" s="40"/>
      <c r="B1145" s="41"/>
      <c r="C1145" s="42"/>
      <c r="D1145" s="232" t="s">
        <v>155</v>
      </c>
      <c r="E1145" s="42"/>
      <c r="F1145" s="233" t="s">
        <v>1417</v>
      </c>
      <c r="G1145" s="42"/>
      <c r="H1145" s="42"/>
      <c r="I1145" s="229"/>
      <c r="J1145" s="42"/>
      <c r="K1145" s="42"/>
      <c r="L1145" s="46"/>
      <c r="M1145" s="230"/>
      <c r="N1145" s="231"/>
      <c r="O1145" s="86"/>
      <c r="P1145" s="86"/>
      <c r="Q1145" s="86"/>
      <c r="R1145" s="86"/>
      <c r="S1145" s="86"/>
      <c r="T1145" s="87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T1145" s="19" t="s">
        <v>155</v>
      </c>
      <c r="AU1145" s="19" t="s">
        <v>85</v>
      </c>
    </row>
    <row r="1146" s="2" customFormat="1" ht="14.4" customHeight="1">
      <c r="A1146" s="40"/>
      <c r="B1146" s="41"/>
      <c r="C1146" s="214" t="s">
        <v>1418</v>
      </c>
      <c r="D1146" s="214" t="s">
        <v>147</v>
      </c>
      <c r="E1146" s="215" t="s">
        <v>1419</v>
      </c>
      <c r="F1146" s="216" t="s">
        <v>1420</v>
      </c>
      <c r="G1146" s="217" t="s">
        <v>187</v>
      </c>
      <c r="H1146" s="218">
        <v>29.079000000000001</v>
      </c>
      <c r="I1146" s="219"/>
      <c r="J1146" s="220">
        <f>ROUND(I1146*H1146,2)</f>
        <v>0</v>
      </c>
      <c r="K1146" s="216" t="s">
        <v>151</v>
      </c>
      <c r="L1146" s="46"/>
      <c r="M1146" s="221" t="s">
        <v>19</v>
      </c>
      <c r="N1146" s="222" t="s">
        <v>46</v>
      </c>
      <c r="O1146" s="86"/>
      <c r="P1146" s="223">
        <f>O1146*H1146</f>
        <v>0</v>
      </c>
      <c r="Q1146" s="223">
        <v>0</v>
      </c>
      <c r="R1146" s="223">
        <f>Q1146*H1146</f>
        <v>0</v>
      </c>
      <c r="S1146" s="223">
        <v>0.035999999999999997</v>
      </c>
      <c r="T1146" s="224">
        <f>S1146*H1146</f>
        <v>1.0468439999999999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25" t="s">
        <v>203</v>
      </c>
      <c r="AT1146" s="225" t="s">
        <v>147</v>
      </c>
      <c r="AU1146" s="225" t="s">
        <v>85</v>
      </c>
      <c r="AY1146" s="19" t="s">
        <v>144</v>
      </c>
      <c r="BE1146" s="226">
        <f>IF(N1146="základní",J1146,0)</f>
        <v>0</v>
      </c>
      <c r="BF1146" s="226">
        <f>IF(N1146="snížená",J1146,0)</f>
        <v>0</v>
      </c>
      <c r="BG1146" s="226">
        <f>IF(N1146="zákl. přenesená",J1146,0)</f>
        <v>0</v>
      </c>
      <c r="BH1146" s="226">
        <f>IF(N1146="sníž. přenesená",J1146,0)</f>
        <v>0</v>
      </c>
      <c r="BI1146" s="226">
        <f>IF(N1146="nulová",J1146,0)</f>
        <v>0</v>
      </c>
      <c r="BJ1146" s="19" t="s">
        <v>83</v>
      </c>
      <c r="BK1146" s="226">
        <f>ROUND(I1146*H1146,2)</f>
        <v>0</v>
      </c>
      <c r="BL1146" s="19" t="s">
        <v>203</v>
      </c>
      <c r="BM1146" s="225" t="s">
        <v>1421</v>
      </c>
    </row>
    <row r="1147" s="2" customFormat="1">
      <c r="A1147" s="40"/>
      <c r="B1147" s="41"/>
      <c r="C1147" s="42"/>
      <c r="D1147" s="227" t="s">
        <v>154</v>
      </c>
      <c r="E1147" s="42"/>
      <c r="F1147" s="228" t="s">
        <v>1422</v>
      </c>
      <c r="G1147" s="42"/>
      <c r="H1147" s="42"/>
      <c r="I1147" s="229"/>
      <c r="J1147" s="42"/>
      <c r="K1147" s="42"/>
      <c r="L1147" s="46"/>
      <c r="M1147" s="230"/>
      <c r="N1147" s="231"/>
      <c r="O1147" s="86"/>
      <c r="P1147" s="86"/>
      <c r="Q1147" s="86"/>
      <c r="R1147" s="86"/>
      <c r="S1147" s="86"/>
      <c r="T1147" s="87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T1147" s="19" t="s">
        <v>154</v>
      </c>
      <c r="AU1147" s="19" t="s">
        <v>85</v>
      </c>
    </row>
    <row r="1148" s="2" customFormat="1">
      <c r="A1148" s="40"/>
      <c r="B1148" s="41"/>
      <c r="C1148" s="42"/>
      <c r="D1148" s="232" t="s">
        <v>155</v>
      </c>
      <c r="E1148" s="42"/>
      <c r="F1148" s="233" t="s">
        <v>1423</v>
      </c>
      <c r="G1148" s="42"/>
      <c r="H1148" s="42"/>
      <c r="I1148" s="229"/>
      <c r="J1148" s="42"/>
      <c r="K1148" s="42"/>
      <c r="L1148" s="46"/>
      <c r="M1148" s="230"/>
      <c r="N1148" s="231"/>
      <c r="O1148" s="86"/>
      <c r="P1148" s="86"/>
      <c r="Q1148" s="86"/>
      <c r="R1148" s="86"/>
      <c r="S1148" s="86"/>
      <c r="T1148" s="87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T1148" s="19" t="s">
        <v>155</v>
      </c>
      <c r="AU1148" s="19" t="s">
        <v>85</v>
      </c>
    </row>
    <row r="1149" s="15" customFormat="1">
      <c r="A1149" s="15"/>
      <c r="B1149" s="261"/>
      <c r="C1149" s="262"/>
      <c r="D1149" s="227" t="s">
        <v>173</v>
      </c>
      <c r="E1149" s="263" t="s">
        <v>19</v>
      </c>
      <c r="F1149" s="264" t="s">
        <v>1424</v>
      </c>
      <c r="G1149" s="262"/>
      <c r="H1149" s="263" t="s">
        <v>19</v>
      </c>
      <c r="I1149" s="265"/>
      <c r="J1149" s="262"/>
      <c r="K1149" s="262"/>
      <c r="L1149" s="266"/>
      <c r="M1149" s="267"/>
      <c r="N1149" s="268"/>
      <c r="O1149" s="268"/>
      <c r="P1149" s="268"/>
      <c r="Q1149" s="268"/>
      <c r="R1149" s="268"/>
      <c r="S1149" s="268"/>
      <c r="T1149" s="269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70" t="s">
        <v>173</v>
      </c>
      <c r="AU1149" s="270" t="s">
        <v>85</v>
      </c>
      <c r="AV1149" s="15" t="s">
        <v>83</v>
      </c>
      <c r="AW1149" s="15" t="s">
        <v>37</v>
      </c>
      <c r="AX1149" s="15" t="s">
        <v>75</v>
      </c>
      <c r="AY1149" s="270" t="s">
        <v>144</v>
      </c>
    </row>
    <row r="1150" s="13" customFormat="1">
      <c r="A1150" s="13"/>
      <c r="B1150" s="235"/>
      <c r="C1150" s="236"/>
      <c r="D1150" s="227" t="s">
        <v>173</v>
      </c>
      <c r="E1150" s="237" t="s">
        <v>19</v>
      </c>
      <c r="F1150" s="238" t="s">
        <v>1425</v>
      </c>
      <c r="G1150" s="236"/>
      <c r="H1150" s="239">
        <v>29.079000000000001</v>
      </c>
      <c r="I1150" s="240"/>
      <c r="J1150" s="236"/>
      <c r="K1150" s="236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5" t="s">
        <v>173</v>
      </c>
      <c r="AU1150" s="245" t="s">
        <v>85</v>
      </c>
      <c r="AV1150" s="13" t="s">
        <v>85</v>
      </c>
      <c r="AW1150" s="13" t="s">
        <v>37</v>
      </c>
      <c r="AX1150" s="13" t="s">
        <v>75</v>
      </c>
      <c r="AY1150" s="245" t="s">
        <v>144</v>
      </c>
    </row>
    <row r="1151" s="14" customFormat="1">
      <c r="A1151" s="14"/>
      <c r="B1151" s="246"/>
      <c r="C1151" s="247"/>
      <c r="D1151" s="227" t="s">
        <v>173</v>
      </c>
      <c r="E1151" s="248" t="s">
        <v>19</v>
      </c>
      <c r="F1151" s="249" t="s">
        <v>175</v>
      </c>
      <c r="G1151" s="247"/>
      <c r="H1151" s="250">
        <v>29.079000000000001</v>
      </c>
      <c r="I1151" s="251"/>
      <c r="J1151" s="247"/>
      <c r="K1151" s="247"/>
      <c r="L1151" s="252"/>
      <c r="M1151" s="253"/>
      <c r="N1151" s="254"/>
      <c r="O1151" s="254"/>
      <c r="P1151" s="254"/>
      <c r="Q1151" s="254"/>
      <c r="R1151" s="254"/>
      <c r="S1151" s="254"/>
      <c r="T1151" s="25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6" t="s">
        <v>173</v>
      </c>
      <c r="AU1151" s="256" t="s">
        <v>85</v>
      </c>
      <c r="AV1151" s="14" t="s">
        <v>176</v>
      </c>
      <c r="AW1151" s="14" t="s">
        <v>37</v>
      </c>
      <c r="AX1151" s="14" t="s">
        <v>83</v>
      </c>
      <c r="AY1151" s="256" t="s">
        <v>144</v>
      </c>
    </row>
    <row r="1152" s="2" customFormat="1" ht="14.4" customHeight="1">
      <c r="A1152" s="40"/>
      <c r="B1152" s="41"/>
      <c r="C1152" s="214" t="s">
        <v>1426</v>
      </c>
      <c r="D1152" s="214" t="s">
        <v>147</v>
      </c>
      <c r="E1152" s="215" t="s">
        <v>1427</v>
      </c>
      <c r="F1152" s="216" t="s">
        <v>1428</v>
      </c>
      <c r="G1152" s="217" t="s">
        <v>187</v>
      </c>
      <c r="H1152" s="218">
        <v>15.316000000000001</v>
      </c>
      <c r="I1152" s="219"/>
      <c r="J1152" s="220">
        <f>ROUND(I1152*H1152,2)</f>
        <v>0</v>
      </c>
      <c r="K1152" s="216" t="s">
        <v>151</v>
      </c>
      <c r="L1152" s="46"/>
      <c r="M1152" s="221" t="s">
        <v>19</v>
      </c>
      <c r="N1152" s="222" t="s">
        <v>46</v>
      </c>
      <c r="O1152" s="86"/>
      <c r="P1152" s="223">
        <f>O1152*H1152</f>
        <v>0</v>
      </c>
      <c r="Q1152" s="223">
        <v>0.00040000000000000002</v>
      </c>
      <c r="R1152" s="223">
        <f>Q1152*H1152</f>
        <v>0.0061264000000000006</v>
      </c>
      <c r="S1152" s="223">
        <v>0</v>
      </c>
      <c r="T1152" s="224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25" t="s">
        <v>203</v>
      </c>
      <c r="AT1152" s="225" t="s">
        <v>147</v>
      </c>
      <c r="AU1152" s="225" t="s">
        <v>85</v>
      </c>
      <c r="AY1152" s="19" t="s">
        <v>144</v>
      </c>
      <c r="BE1152" s="226">
        <f>IF(N1152="základní",J1152,0)</f>
        <v>0</v>
      </c>
      <c r="BF1152" s="226">
        <f>IF(N1152="snížená",J1152,0)</f>
        <v>0</v>
      </c>
      <c r="BG1152" s="226">
        <f>IF(N1152="zákl. přenesená",J1152,0)</f>
        <v>0</v>
      </c>
      <c r="BH1152" s="226">
        <f>IF(N1152="sníž. přenesená",J1152,0)</f>
        <v>0</v>
      </c>
      <c r="BI1152" s="226">
        <f>IF(N1152="nulová",J1152,0)</f>
        <v>0</v>
      </c>
      <c r="BJ1152" s="19" t="s">
        <v>83</v>
      </c>
      <c r="BK1152" s="226">
        <f>ROUND(I1152*H1152,2)</f>
        <v>0</v>
      </c>
      <c r="BL1152" s="19" t="s">
        <v>203</v>
      </c>
      <c r="BM1152" s="225" t="s">
        <v>1429</v>
      </c>
    </row>
    <row r="1153" s="2" customFormat="1">
      <c r="A1153" s="40"/>
      <c r="B1153" s="41"/>
      <c r="C1153" s="42"/>
      <c r="D1153" s="227" t="s">
        <v>154</v>
      </c>
      <c r="E1153" s="42"/>
      <c r="F1153" s="228" t="s">
        <v>1428</v>
      </c>
      <c r="G1153" s="42"/>
      <c r="H1153" s="42"/>
      <c r="I1153" s="229"/>
      <c r="J1153" s="42"/>
      <c r="K1153" s="42"/>
      <c r="L1153" s="46"/>
      <c r="M1153" s="230"/>
      <c r="N1153" s="231"/>
      <c r="O1153" s="86"/>
      <c r="P1153" s="86"/>
      <c r="Q1153" s="86"/>
      <c r="R1153" s="86"/>
      <c r="S1153" s="86"/>
      <c r="T1153" s="87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T1153" s="19" t="s">
        <v>154</v>
      </c>
      <c r="AU1153" s="19" t="s">
        <v>85</v>
      </c>
    </row>
    <row r="1154" s="2" customFormat="1">
      <c r="A1154" s="40"/>
      <c r="B1154" s="41"/>
      <c r="C1154" s="42"/>
      <c r="D1154" s="232" t="s">
        <v>155</v>
      </c>
      <c r="E1154" s="42"/>
      <c r="F1154" s="233" t="s">
        <v>1430</v>
      </c>
      <c r="G1154" s="42"/>
      <c r="H1154" s="42"/>
      <c r="I1154" s="229"/>
      <c r="J1154" s="42"/>
      <c r="K1154" s="42"/>
      <c r="L1154" s="46"/>
      <c r="M1154" s="230"/>
      <c r="N1154" s="231"/>
      <c r="O1154" s="86"/>
      <c r="P1154" s="86"/>
      <c r="Q1154" s="86"/>
      <c r="R1154" s="86"/>
      <c r="S1154" s="86"/>
      <c r="T1154" s="87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T1154" s="19" t="s">
        <v>155</v>
      </c>
      <c r="AU1154" s="19" t="s">
        <v>85</v>
      </c>
    </row>
    <row r="1155" s="13" customFormat="1">
      <c r="A1155" s="13"/>
      <c r="B1155" s="235"/>
      <c r="C1155" s="236"/>
      <c r="D1155" s="227" t="s">
        <v>173</v>
      </c>
      <c r="E1155" s="237" t="s">
        <v>19</v>
      </c>
      <c r="F1155" s="238" t="s">
        <v>1431</v>
      </c>
      <c r="G1155" s="236"/>
      <c r="H1155" s="239">
        <v>15.316000000000001</v>
      </c>
      <c r="I1155" s="240"/>
      <c r="J1155" s="236"/>
      <c r="K1155" s="236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5" t="s">
        <v>173</v>
      </c>
      <c r="AU1155" s="245" t="s">
        <v>85</v>
      </c>
      <c r="AV1155" s="13" t="s">
        <v>85</v>
      </c>
      <c r="AW1155" s="13" t="s">
        <v>37</v>
      </c>
      <c r="AX1155" s="13" t="s">
        <v>75</v>
      </c>
      <c r="AY1155" s="245" t="s">
        <v>144</v>
      </c>
    </row>
    <row r="1156" s="14" customFormat="1">
      <c r="A1156" s="14"/>
      <c r="B1156" s="246"/>
      <c r="C1156" s="247"/>
      <c r="D1156" s="227" t="s">
        <v>173</v>
      </c>
      <c r="E1156" s="248" t="s">
        <v>19</v>
      </c>
      <c r="F1156" s="249" t="s">
        <v>175</v>
      </c>
      <c r="G1156" s="247"/>
      <c r="H1156" s="250">
        <v>15.316000000000001</v>
      </c>
      <c r="I1156" s="251"/>
      <c r="J1156" s="247"/>
      <c r="K1156" s="247"/>
      <c r="L1156" s="252"/>
      <c r="M1156" s="253"/>
      <c r="N1156" s="254"/>
      <c r="O1156" s="254"/>
      <c r="P1156" s="254"/>
      <c r="Q1156" s="254"/>
      <c r="R1156" s="254"/>
      <c r="S1156" s="254"/>
      <c r="T1156" s="255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6" t="s">
        <v>173</v>
      </c>
      <c r="AU1156" s="256" t="s">
        <v>85</v>
      </c>
      <c r="AV1156" s="14" t="s">
        <v>176</v>
      </c>
      <c r="AW1156" s="14" t="s">
        <v>37</v>
      </c>
      <c r="AX1156" s="14" t="s">
        <v>83</v>
      </c>
      <c r="AY1156" s="256" t="s">
        <v>144</v>
      </c>
    </row>
    <row r="1157" s="2" customFormat="1" ht="22.2" customHeight="1">
      <c r="A1157" s="40"/>
      <c r="B1157" s="41"/>
      <c r="C1157" s="282" t="s">
        <v>1432</v>
      </c>
      <c r="D1157" s="282" t="s">
        <v>630</v>
      </c>
      <c r="E1157" s="283" t="s">
        <v>1433</v>
      </c>
      <c r="F1157" s="284" t="s">
        <v>1434</v>
      </c>
      <c r="G1157" s="285" t="s">
        <v>1435</v>
      </c>
      <c r="H1157" s="286">
        <v>1</v>
      </c>
      <c r="I1157" s="287"/>
      <c r="J1157" s="288">
        <f>ROUND(I1157*H1157,2)</f>
        <v>0</v>
      </c>
      <c r="K1157" s="284" t="s">
        <v>19</v>
      </c>
      <c r="L1157" s="289"/>
      <c r="M1157" s="290" t="s">
        <v>19</v>
      </c>
      <c r="N1157" s="291" t="s">
        <v>46</v>
      </c>
      <c r="O1157" s="86"/>
      <c r="P1157" s="223">
        <f>O1157*H1157</f>
        <v>0</v>
      </c>
      <c r="Q1157" s="223">
        <v>0</v>
      </c>
      <c r="R1157" s="223">
        <f>Q1157*H1157</f>
        <v>0</v>
      </c>
      <c r="S1157" s="223">
        <v>0</v>
      </c>
      <c r="T1157" s="224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5" t="s">
        <v>549</v>
      </c>
      <c r="AT1157" s="225" t="s">
        <v>630</v>
      </c>
      <c r="AU1157" s="225" t="s">
        <v>85</v>
      </c>
      <c r="AY1157" s="19" t="s">
        <v>144</v>
      </c>
      <c r="BE1157" s="226">
        <f>IF(N1157="základní",J1157,0)</f>
        <v>0</v>
      </c>
      <c r="BF1157" s="226">
        <f>IF(N1157="snížená",J1157,0)</f>
        <v>0</v>
      </c>
      <c r="BG1157" s="226">
        <f>IF(N1157="zákl. přenesená",J1157,0)</f>
        <v>0</v>
      </c>
      <c r="BH1157" s="226">
        <f>IF(N1157="sníž. přenesená",J1157,0)</f>
        <v>0</v>
      </c>
      <c r="BI1157" s="226">
        <f>IF(N1157="nulová",J1157,0)</f>
        <v>0</v>
      </c>
      <c r="BJ1157" s="19" t="s">
        <v>83</v>
      </c>
      <c r="BK1157" s="226">
        <f>ROUND(I1157*H1157,2)</f>
        <v>0</v>
      </c>
      <c r="BL1157" s="19" t="s">
        <v>203</v>
      </c>
      <c r="BM1157" s="225" t="s">
        <v>1436</v>
      </c>
    </row>
    <row r="1158" s="2" customFormat="1">
      <c r="A1158" s="40"/>
      <c r="B1158" s="41"/>
      <c r="C1158" s="42"/>
      <c r="D1158" s="227" t="s">
        <v>154</v>
      </c>
      <c r="E1158" s="42"/>
      <c r="F1158" s="228" t="s">
        <v>1434</v>
      </c>
      <c r="G1158" s="42"/>
      <c r="H1158" s="42"/>
      <c r="I1158" s="229"/>
      <c r="J1158" s="42"/>
      <c r="K1158" s="42"/>
      <c r="L1158" s="46"/>
      <c r="M1158" s="230"/>
      <c r="N1158" s="231"/>
      <c r="O1158" s="86"/>
      <c r="P1158" s="86"/>
      <c r="Q1158" s="86"/>
      <c r="R1158" s="86"/>
      <c r="S1158" s="86"/>
      <c r="T1158" s="87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T1158" s="19" t="s">
        <v>154</v>
      </c>
      <c r="AU1158" s="19" t="s">
        <v>85</v>
      </c>
    </row>
    <row r="1159" s="2" customFormat="1">
      <c r="A1159" s="40"/>
      <c r="B1159" s="41"/>
      <c r="C1159" s="42"/>
      <c r="D1159" s="227" t="s">
        <v>162</v>
      </c>
      <c r="E1159" s="42"/>
      <c r="F1159" s="234" t="s">
        <v>1437</v>
      </c>
      <c r="G1159" s="42"/>
      <c r="H1159" s="42"/>
      <c r="I1159" s="229"/>
      <c r="J1159" s="42"/>
      <c r="K1159" s="42"/>
      <c r="L1159" s="46"/>
      <c r="M1159" s="230"/>
      <c r="N1159" s="231"/>
      <c r="O1159" s="86"/>
      <c r="P1159" s="86"/>
      <c r="Q1159" s="86"/>
      <c r="R1159" s="86"/>
      <c r="S1159" s="86"/>
      <c r="T1159" s="87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T1159" s="19" t="s">
        <v>162</v>
      </c>
      <c r="AU1159" s="19" t="s">
        <v>85</v>
      </c>
    </row>
    <row r="1160" s="13" customFormat="1">
      <c r="A1160" s="13"/>
      <c r="B1160" s="235"/>
      <c r="C1160" s="236"/>
      <c r="D1160" s="227" t="s">
        <v>173</v>
      </c>
      <c r="E1160" s="237" t="s">
        <v>19</v>
      </c>
      <c r="F1160" s="238" t="s">
        <v>83</v>
      </c>
      <c r="G1160" s="236"/>
      <c r="H1160" s="239">
        <v>1</v>
      </c>
      <c r="I1160" s="240"/>
      <c r="J1160" s="236"/>
      <c r="K1160" s="236"/>
      <c r="L1160" s="241"/>
      <c r="M1160" s="242"/>
      <c r="N1160" s="243"/>
      <c r="O1160" s="243"/>
      <c r="P1160" s="243"/>
      <c r="Q1160" s="243"/>
      <c r="R1160" s="243"/>
      <c r="S1160" s="243"/>
      <c r="T1160" s="24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5" t="s">
        <v>173</v>
      </c>
      <c r="AU1160" s="245" t="s">
        <v>85</v>
      </c>
      <c r="AV1160" s="13" t="s">
        <v>85</v>
      </c>
      <c r="AW1160" s="13" t="s">
        <v>37</v>
      </c>
      <c r="AX1160" s="13" t="s">
        <v>75</v>
      </c>
      <c r="AY1160" s="245" t="s">
        <v>144</v>
      </c>
    </row>
    <row r="1161" s="14" customFormat="1">
      <c r="A1161" s="14"/>
      <c r="B1161" s="246"/>
      <c r="C1161" s="247"/>
      <c r="D1161" s="227" t="s">
        <v>173</v>
      </c>
      <c r="E1161" s="248" t="s">
        <v>19</v>
      </c>
      <c r="F1161" s="249" t="s">
        <v>175</v>
      </c>
      <c r="G1161" s="247"/>
      <c r="H1161" s="250">
        <v>1</v>
      </c>
      <c r="I1161" s="251"/>
      <c r="J1161" s="247"/>
      <c r="K1161" s="247"/>
      <c r="L1161" s="252"/>
      <c r="M1161" s="253"/>
      <c r="N1161" s="254"/>
      <c r="O1161" s="254"/>
      <c r="P1161" s="254"/>
      <c r="Q1161" s="254"/>
      <c r="R1161" s="254"/>
      <c r="S1161" s="254"/>
      <c r="T1161" s="255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6" t="s">
        <v>173</v>
      </c>
      <c r="AU1161" s="256" t="s">
        <v>85</v>
      </c>
      <c r="AV1161" s="14" t="s">
        <v>176</v>
      </c>
      <c r="AW1161" s="14" t="s">
        <v>37</v>
      </c>
      <c r="AX1161" s="14" t="s">
        <v>83</v>
      </c>
      <c r="AY1161" s="256" t="s">
        <v>144</v>
      </c>
    </row>
    <row r="1162" s="2" customFormat="1" ht="14.4" customHeight="1">
      <c r="A1162" s="40"/>
      <c r="B1162" s="41"/>
      <c r="C1162" s="214" t="s">
        <v>1438</v>
      </c>
      <c r="D1162" s="214" t="s">
        <v>147</v>
      </c>
      <c r="E1162" s="215" t="s">
        <v>1439</v>
      </c>
      <c r="F1162" s="216" t="s">
        <v>1440</v>
      </c>
      <c r="G1162" s="217" t="s">
        <v>150</v>
      </c>
      <c r="H1162" s="218">
        <v>7</v>
      </c>
      <c r="I1162" s="219"/>
      <c r="J1162" s="220">
        <f>ROUND(I1162*H1162,2)</f>
        <v>0</v>
      </c>
      <c r="K1162" s="216" t="s">
        <v>19</v>
      </c>
      <c r="L1162" s="46"/>
      <c r="M1162" s="221" t="s">
        <v>19</v>
      </c>
      <c r="N1162" s="222" t="s">
        <v>46</v>
      </c>
      <c r="O1162" s="86"/>
      <c r="P1162" s="223">
        <f>O1162*H1162</f>
        <v>0</v>
      </c>
      <c r="Q1162" s="223">
        <v>0</v>
      </c>
      <c r="R1162" s="223">
        <f>Q1162*H1162</f>
        <v>0</v>
      </c>
      <c r="S1162" s="223">
        <v>0</v>
      </c>
      <c r="T1162" s="224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5" t="s">
        <v>203</v>
      </c>
      <c r="AT1162" s="225" t="s">
        <v>147</v>
      </c>
      <c r="AU1162" s="225" t="s">
        <v>85</v>
      </c>
      <c r="AY1162" s="19" t="s">
        <v>144</v>
      </c>
      <c r="BE1162" s="226">
        <f>IF(N1162="základní",J1162,0)</f>
        <v>0</v>
      </c>
      <c r="BF1162" s="226">
        <f>IF(N1162="snížená",J1162,0)</f>
        <v>0</v>
      </c>
      <c r="BG1162" s="226">
        <f>IF(N1162="zákl. přenesená",J1162,0)</f>
        <v>0</v>
      </c>
      <c r="BH1162" s="226">
        <f>IF(N1162="sníž. přenesená",J1162,0)</f>
        <v>0</v>
      </c>
      <c r="BI1162" s="226">
        <f>IF(N1162="nulová",J1162,0)</f>
        <v>0</v>
      </c>
      <c r="BJ1162" s="19" t="s">
        <v>83</v>
      </c>
      <c r="BK1162" s="226">
        <f>ROUND(I1162*H1162,2)</f>
        <v>0</v>
      </c>
      <c r="BL1162" s="19" t="s">
        <v>203</v>
      </c>
      <c r="BM1162" s="225" t="s">
        <v>1441</v>
      </c>
    </row>
    <row r="1163" s="2" customFormat="1">
      <c r="A1163" s="40"/>
      <c r="B1163" s="41"/>
      <c r="C1163" s="42"/>
      <c r="D1163" s="227" t="s">
        <v>154</v>
      </c>
      <c r="E1163" s="42"/>
      <c r="F1163" s="228" t="s">
        <v>1442</v>
      </c>
      <c r="G1163" s="42"/>
      <c r="H1163" s="42"/>
      <c r="I1163" s="229"/>
      <c r="J1163" s="42"/>
      <c r="K1163" s="42"/>
      <c r="L1163" s="46"/>
      <c r="M1163" s="230"/>
      <c r="N1163" s="231"/>
      <c r="O1163" s="86"/>
      <c r="P1163" s="86"/>
      <c r="Q1163" s="86"/>
      <c r="R1163" s="86"/>
      <c r="S1163" s="86"/>
      <c r="T1163" s="87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T1163" s="19" t="s">
        <v>154</v>
      </c>
      <c r="AU1163" s="19" t="s">
        <v>85</v>
      </c>
    </row>
    <row r="1164" s="2" customFormat="1" ht="22.2" customHeight="1">
      <c r="A1164" s="40"/>
      <c r="B1164" s="41"/>
      <c r="C1164" s="282" t="s">
        <v>1443</v>
      </c>
      <c r="D1164" s="282" t="s">
        <v>630</v>
      </c>
      <c r="E1164" s="283" t="s">
        <v>1444</v>
      </c>
      <c r="F1164" s="284" t="s">
        <v>1445</v>
      </c>
      <c r="G1164" s="285" t="s">
        <v>150</v>
      </c>
      <c r="H1164" s="286">
        <v>7</v>
      </c>
      <c r="I1164" s="287"/>
      <c r="J1164" s="288">
        <f>ROUND(I1164*H1164,2)</f>
        <v>0</v>
      </c>
      <c r="K1164" s="284" t="s">
        <v>19</v>
      </c>
      <c r="L1164" s="289"/>
      <c r="M1164" s="290" t="s">
        <v>19</v>
      </c>
      <c r="N1164" s="291" t="s">
        <v>46</v>
      </c>
      <c r="O1164" s="86"/>
      <c r="P1164" s="223">
        <f>O1164*H1164</f>
        <v>0</v>
      </c>
      <c r="Q1164" s="223">
        <v>0.055</v>
      </c>
      <c r="R1164" s="223">
        <f>Q1164*H1164</f>
        <v>0.38500000000000001</v>
      </c>
      <c r="S1164" s="223">
        <v>0</v>
      </c>
      <c r="T1164" s="224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5" t="s">
        <v>549</v>
      </c>
      <c r="AT1164" s="225" t="s">
        <v>630</v>
      </c>
      <c r="AU1164" s="225" t="s">
        <v>85</v>
      </c>
      <c r="AY1164" s="19" t="s">
        <v>144</v>
      </c>
      <c r="BE1164" s="226">
        <f>IF(N1164="základní",J1164,0)</f>
        <v>0</v>
      </c>
      <c r="BF1164" s="226">
        <f>IF(N1164="snížená",J1164,0)</f>
        <v>0</v>
      </c>
      <c r="BG1164" s="226">
        <f>IF(N1164="zákl. přenesená",J1164,0)</f>
        <v>0</v>
      </c>
      <c r="BH1164" s="226">
        <f>IF(N1164="sníž. přenesená",J1164,0)</f>
        <v>0</v>
      </c>
      <c r="BI1164" s="226">
        <f>IF(N1164="nulová",J1164,0)</f>
        <v>0</v>
      </c>
      <c r="BJ1164" s="19" t="s">
        <v>83</v>
      </c>
      <c r="BK1164" s="226">
        <f>ROUND(I1164*H1164,2)</f>
        <v>0</v>
      </c>
      <c r="BL1164" s="19" t="s">
        <v>203</v>
      </c>
      <c r="BM1164" s="225" t="s">
        <v>1446</v>
      </c>
    </row>
    <row r="1165" s="2" customFormat="1">
      <c r="A1165" s="40"/>
      <c r="B1165" s="41"/>
      <c r="C1165" s="42"/>
      <c r="D1165" s="227" t="s">
        <v>154</v>
      </c>
      <c r="E1165" s="42"/>
      <c r="F1165" s="228" t="s">
        <v>1445</v>
      </c>
      <c r="G1165" s="42"/>
      <c r="H1165" s="42"/>
      <c r="I1165" s="229"/>
      <c r="J1165" s="42"/>
      <c r="K1165" s="42"/>
      <c r="L1165" s="46"/>
      <c r="M1165" s="230"/>
      <c r="N1165" s="231"/>
      <c r="O1165" s="86"/>
      <c r="P1165" s="86"/>
      <c r="Q1165" s="86"/>
      <c r="R1165" s="86"/>
      <c r="S1165" s="86"/>
      <c r="T1165" s="87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T1165" s="19" t="s">
        <v>154</v>
      </c>
      <c r="AU1165" s="19" t="s">
        <v>85</v>
      </c>
    </row>
    <row r="1166" s="2" customFormat="1">
      <c r="A1166" s="40"/>
      <c r="B1166" s="41"/>
      <c r="C1166" s="42"/>
      <c r="D1166" s="227" t="s">
        <v>162</v>
      </c>
      <c r="E1166" s="42"/>
      <c r="F1166" s="234" t="s">
        <v>1447</v>
      </c>
      <c r="G1166" s="42"/>
      <c r="H1166" s="42"/>
      <c r="I1166" s="229"/>
      <c r="J1166" s="42"/>
      <c r="K1166" s="42"/>
      <c r="L1166" s="46"/>
      <c r="M1166" s="230"/>
      <c r="N1166" s="231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162</v>
      </c>
      <c r="AU1166" s="19" t="s">
        <v>85</v>
      </c>
    </row>
    <row r="1167" s="2" customFormat="1" ht="22.2" customHeight="1">
      <c r="A1167" s="40"/>
      <c r="B1167" s="41"/>
      <c r="C1167" s="282" t="s">
        <v>1448</v>
      </c>
      <c r="D1167" s="282" t="s">
        <v>630</v>
      </c>
      <c r="E1167" s="283" t="s">
        <v>1449</v>
      </c>
      <c r="F1167" s="284" t="s">
        <v>1445</v>
      </c>
      <c r="G1167" s="285" t="s">
        <v>150</v>
      </c>
      <c r="H1167" s="286">
        <v>2</v>
      </c>
      <c r="I1167" s="287"/>
      <c r="J1167" s="288">
        <f>ROUND(I1167*H1167,2)</f>
        <v>0</v>
      </c>
      <c r="K1167" s="284" t="s">
        <v>19</v>
      </c>
      <c r="L1167" s="289"/>
      <c r="M1167" s="290" t="s">
        <v>19</v>
      </c>
      <c r="N1167" s="291" t="s">
        <v>46</v>
      </c>
      <c r="O1167" s="86"/>
      <c r="P1167" s="223">
        <f>O1167*H1167</f>
        <v>0</v>
      </c>
      <c r="Q1167" s="223">
        <v>0.055</v>
      </c>
      <c r="R1167" s="223">
        <f>Q1167*H1167</f>
        <v>0.11</v>
      </c>
      <c r="S1167" s="223">
        <v>0</v>
      </c>
      <c r="T1167" s="224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5" t="s">
        <v>549</v>
      </c>
      <c r="AT1167" s="225" t="s">
        <v>630</v>
      </c>
      <c r="AU1167" s="225" t="s">
        <v>85</v>
      </c>
      <c r="AY1167" s="19" t="s">
        <v>144</v>
      </c>
      <c r="BE1167" s="226">
        <f>IF(N1167="základní",J1167,0)</f>
        <v>0</v>
      </c>
      <c r="BF1167" s="226">
        <f>IF(N1167="snížená",J1167,0)</f>
        <v>0</v>
      </c>
      <c r="BG1167" s="226">
        <f>IF(N1167="zákl. přenesená",J1167,0)</f>
        <v>0</v>
      </c>
      <c r="BH1167" s="226">
        <f>IF(N1167="sníž. přenesená",J1167,0)</f>
        <v>0</v>
      </c>
      <c r="BI1167" s="226">
        <f>IF(N1167="nulová",J1167,0)</f>
        <v>0</v>
      </c>
      <c r="BJ1167" s="19" t="s">
        <v>83</v>
      </c>
      <c r="BK1167" s="226">
        <f>ROUND(I1167*H1167,2)</f>
        <v>0</v>
      </c>
      <c r="BL1167" s="19" t="s">
        <v>203</v>
      </c>
      <c r="BM1167" s="225" t="s">
        <v>1450</v>
      </c>
    </row>
    <row r="1168" s="2" customFormat="1">
      <c r="A1168" s="40"/>
      <c r="B1168" s="41"/>
      <c r="C1168" s="42"/>
      <c r="D1168" s="227" t="s">
        <v>154</v>
      </c>
      <c r="E1168" s="42"/>
      <c r="F1168" s="228" t="s">
        <v>1451</v>
      </c>
      <c r="G1168" s="42"/>
      <c r="H1168" s="42"/>
      <c r="I1168" s="229"/>
      <c r="J1168" s="42"/>
      <c r="K1168" s="42"/>
      <c r="L1168" s="46"/>
      <c r="M1168" s="230"/>
      <c r="N1168" s="231"/>
      <c r="O1168" s="86"/>
      <c r="P1168" s="86"/>
      <c r="Q1168" s="86"/>
      <c r="R1168" s="86"/>
      <c r="S1168" s="86"/>
      <c r="T1168" s="87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T1168" s="19" t="s">
        <v>154</v>
      </c>
      <c r="AU1168" s="19" t="s">
        <v>85</v>
      </c>
    </row>
    <row r="1169" s="2" customFormat="1">
      <c r="A1169" s="40"/>
      <c r="B1169" s="41"/>
      <c r="C1169" s="42"/>
      <c r="D1169" s="227" t="s">
        <v>162</v>
      </c>
      <c r="E1169" s="42"/>
      <c r="F1169" s="234" t="s">
        <v>1447</v>
      </c>
      <c r="G1169" s="42"/>
      <c r="H1169" s="42"/>
      <c r="I1169" s="229"/>
      <c r="J1169" s="42"/>
      <c r="K1169" s="42"/>
      <c r="L1169" s="46"/>
      <c r="M1169" s="230"/>
      <c r="N1169" s="231"/>
      <c r="O1169" s="86"/>
      <c r="P1169" s="86"/>
      <c r="Q1169" s="86"/>
      <c r="R1169" s="86"/>
      <c r="S1169" s="86"/>
      <c r="T1169" s="87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T1169" s="19" t="s">
        <v>162</v>
      </c>
      <c r="AU1169" s="19" t="s">
        <v>85</v>
      </c>
    </row>
    <row r="1170" s="2" customFormat="1" ht="14.4" customHeight="1">
      <c r="A1170" s="40"/>
      <c r="B1170" s="41"/>
      <c r="C1170" s="214" t="s">
        <v>1452</v>
      </c>
      <c r="D1170" s="214" t="s">
        <v>147</v>
      </c>
      <c r="E1170" s="215" t="s">
        <v>1453</v>
      </c>
      <c r="F1170" s="216" t="s">
        <v>1440</v>
      </c>
      <c r="G1170" s="217" t="s">
        <v>150</v>
      </c>
      <c r="H1170" s="218">
        <v>2</v>
      </c>
      <c r="I1170" s="219"/>
      <c r="J1170" s="220">
        <f>ROUND(I1170*H1170,2)</f>
        <v>0</v>
      </c>
      <c r="K1170" s="216" t="s">
        <v>19</v>
      </c>
      <c r="L1170" s="46"/>
      <c r="M1170" s="221" t="s">
        <v>19</v>
      </c>
      <c r="N1170" s="222" t="s">
        <v>46</v>
      </c>
      <c r="O1170" s="86"/>
      <c r="P1170" s="223">
        <f>O1170*H1170</f>
        <v>0</v>
      </c>
      <c r="Q1170" s="223">
        <v>0</v>
      </c>
      <c r="R1170" s="223">
        <f>Q1170*H1170</f>
        <v>0</v>
      </c>
      <c r="S1170" s="223">
        <v>0</v>
      </c>
      <c r="T1170" s="224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5" t="s">
        <v>203</v>
      </c>
      <c r="AT1170" s="225" t="s">
        <v>147</v>
      </c>
      <c r="AU1170" s="225" t="s">
        <v>85</v>
      </c>
      <c r="AY1170" s="19" t="s">
        <v>144</v>
      </c>
      <c r="BE1170" s="226">
        <f>IF(N1170="základní",J1170,0)</f>
        <v>0</v>
      </c>
      <c r="BF1170" s="226">
        <f>IF(N1170="snížená",J1170,0)</f>
        <v>0</v>
      </c>
      <c r="BG1170" s="226">
        <f>IF(N1170="zákl. přenesená",J1170,0)</f>
        <v>0</v>
      </c>
      <c r="BH1170" s="226">
        <f>IF(N1170="sníž. přenesená",J1170,0)</f>
        <v>0</v>
      </c>
      <c r="BI1170" s="226">
        <f>IF(N1170="nulová",J1170,0)</f>
        <v>0</v>
      </c>
      <c r="BJ1170" s="19" t="s">
        <v>83</v>
      </c>
      <c r="BK1170" s="226">
        <f>ROUND(I1170*H1170,2)</f>
        <v>0</v>
      </c>
      <c r="BL1170" s="19" t="s">
        <v>203</v>
      </c>
      <c r="BM1170" s="225" t="s">
        <v>1454</v>
      </c>
    </row>
    <row r="1171" s="2" customFormat="1">
      <c r="A1171" s="40"/>
      <c r="B1171" s="41"/>
      <c r="C1171" s="42"/>
      <c r="D1171" s="227" t="s">
        <v>154</v>
      </c>
      <c r="E1171" s="42"/>
      <c r="F1171" s="228" t="s">
        <v>1455</v>
      </c>
      <c r="G1171" s="42"/>
      <c r="H1171" s="42"/>
      <c r="I1171" s="229"/>
      <c r="J1171" s="42"/>
      <c r="K1171" s="42"/>
      <c r="L1171" s="46"/>
      <c r="M1171" s="230"/>
      <c r="N1171" s="231"/>
      <c r="O1171" s="86"/>
      <c r="P1171" s="86"/>
      <c r="Q1171" s="86"/>
      <c r="R1171" s="86"/>
      <c r="S1171" s="86"/>
      <c r="T1171" s="87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T1171" s="19" t="s">
        <v>154</v>
      </c>
      <c r="AU1171" s="19" t="s">
        <v>85</v>
      </c>
    </row>
    <row r="1172" s="2" customFormat="1" ht="14.4" customHeight="1">
      <c r="A1172" s="40"/>
      <c r="B1172" s="41"/>
      <c r="C1172" s="214" t="s">
        <v>1456</v>
      </c>
      <c r="D1172" s="214" t="s">
        <v>147</v>
      </c>
      <c r="E1172" s="215" t="s">
        <v>1457</v>
      </c>
      <c r="F1172" s="216" t="s">
        <v>1458</v>
      </c>
      <c r="G1172" s="217" t="s">
        <v>187</v>
      </c>
      <c r="H1172" s="218">
        <v>0.71999999999999997</v>
      </c>
      <c r="I1172" s="219"/>
      <c r="J1172" s="220">
        <f>ROUND(I1172*H1172,2)</f>
        <v>0</v>
      </c>
      <c r="K1172" s="216" t="s">
        <v>151</v>
      </c>
      <c r="L1172" s="46"/>
      <c r="M1172" s="221" t="s">
        <v>19</v>
      </c>
      <c r="N1172" s="222" t="s">
        <v>46</v>
      </c>
      <c r="O1172" s="86"/>
      <c r="P1172" s="223">
        <f>O1172*H1172</f>
        <v>0</v>
      </c>
      <c r="Q1172" s="223">
        <v>0</v>
      </c>
      <c r="R1172" s="223">
        <f>Q1172*H1172</f>
        <v>0</v>
      </c>
      <c r="S1172" s="223">
        <v>0</v>
      </c>
      <c r="T1172" s="224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25" t="s">
        <v>203</v>
      </c>
      <c r="AT1172" s="225" t="s">
        <v>147</v>
      </c>
      <c r="AU1172" s="225" t="s">
        <v>85</v>
      </c>
      <c r="AY1172" s="19" t="s">
        <v>144</v>
      </c>
      <c r="BE1172" s="226">
        <f>IF(N1172="základní",J1172,0)</f>
        <v>0</v>
      </c>
      <c r="BF1172" s="226">
        <f>IF(N1172="snížená",J1172,0)</f>
        <v>0</v>
      </c>
      <c r="BG1172" s="226">
        <f>IF(N1172="zákl. přenesená",J1172,0)</f>
        <v>0</v>
      </c>
      <c r="BH1172" s="226">
        <f>IF(N1172="sníž. přenesená",J1172,0)</f>
        <v>0</v>
      </c>
      <c r="BI1172" s="226">
        <f>IF(N1172="nulová",J1172,0)</f>
        <v>0</v>
      </c>
      <c r="BJ1172" s="19" t="s">
        <v>83</v>
      </c>
      <c r="BK1172" s="226">
        <f>ROUND(I1172*H1172,2)</f>
        <v>0</v>
      </c>
      <c r="BL1172" s="19" t="s">
        <v>203</v>
      </c>
      <c r="BM1172" s="225" t="s">
        <v>1459</v>
      </c>
    </row>
    <row r="1173" s="2" customFormat="1">
      <c r="A1173" s="40"/>
      <c r="B1173" s="41"/>
      <c r="C1173" s="42"/>
      <c r="D1173" s="227" t="s">
        <v>154</v>
      </c>
      <c r="E1173" s="42"/>
      <c r="F1173" s="228" t="s">
        <v>1460</v>
      </c>
      <c r="G1173" s="42"/>
      <c r="H1173" s="42"/>
      <c r="I1173" s="229"/>
      <c r="J1173" s="42"/>
      <c r="K1173" s="42"/>
      <c r="L1173" s="46"/>
      <c r="M1173" s="230"/>
      <c r="N1173" s="231"/>
      <c r="O1173" s="86"/>
      <c r="P1173" s="86"/>
      <c r="Q1173" s="86"/>
      <c r="R1173" s="86"/>
      <c r="S1173" s="86"/>
      <c r="T1173" s="87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T1173" s="19" t="s">
        <v>154</v>
      </c>
      <c r="AU1173" s="19" t="s">
        <v>85</v>
      </c>
    </row>
    <row r="1174" s="2" customFormat="1">
      <c r="A1174" s="40"/>
      <c r="B1174" s="41"/>
      <c r="C1174" s="42"/>
      <c r="D1174" s="232" t="s">
        <v>155</v>
      </c>
      <c r="E1174" s="42"/>
      <c r="F1174" s="233" t="s">
        <v>1461</v>
      </c>
      <c r="G1174" s="42"/>
      <c r="H1174" s="42"/>
      <c r="I1174" s="229"/>
      <c r="J1174" s="42"/>
      <c r="K1174" s="42"/>
      <c r="L1174" s="46"/>
      <c r="M1174" s="230"/>
      <c r="N1174" s="231"/>
      <c r="O1174" s="86"/>
      <c r="P1174" s="86"/>
      <c r="Q1174" s="86"/>
      <c r="R1174" s="86"/>
      <c r="S1174" s="86"/>
      <c r="T1174" s="87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T1174" s="19" t="s">
        <v>155</v>
      </c>
      <c r="AU1174" s="19" t="s">
        <v>85</v>
      </c>
    </row>
    <row r="1175" s="13" customFormat="1">
      <c r="A1175" s="13"/>
      <c r="B1175" s="235"/>
      <c r="C1175" s="236"/>
      <c r="D1175" s="227" t="s">
        <v>173</v>
      </c>
      <c r="E1175" s="237" t="s">
        <v>19</v>
      </c>
      <c r="F1175" s="238" t="s">
        <v>1462</v>
      </c>
      <c r="G1175" s="236"/>
      <c r="H1175" s="239">
        <v>0.71999999999999997</v>
      </c>
      <c r="I1175" s="240"/>
      <c r="J1175" s="236"/>
      <c r="K1175" s="236"/>
      <c r="L1175" s="241"/>
      <c r="M1175" s="242"/>
      <c r="N1175" s="243"/>
      <c r="O1175" s="243"/>
      <c r="P1175" s="243"/>
      <c r="Q1175" s="243"/>
      <c r="R1175" s="243"/>
      <c r="S1175" s="243"/>
      <c r="T1175" s="244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5" t="s">
        <v>173</v>
      </c>
      <c r="AU1175" s="245" t="s">
        <v>85</v>
      </c>
      <c r="AV1175" s="13" t="s">
        <v>85</v>
      </c>
      <c r="AW1175" s="13" t="s">
        <v>37</v>
      </c>
      <c r="AX1175" s="13" t="s">
        <v>83</v>
      </c>
      <c r="AY1175" s="245" t="s">
        <v>144</v>
      </c>
    </row>
    <row r="1176" s="2" customFormat="1" ht="14.4" customHeight="1">
      <c r="A1176" s="40"/>
      <c r="B1176" s="41"/>
      <c r="C1176" s="282" t="s">
        <v>1463</v>
      </c>
      <c r="D1176" s="282" t="s">
        <v>630</v>
      </c>
      <c r="E1176" s="283" t="s">
        <v>1464</v>
      </c>
      <c r="F1176" s="284" t="s">
        <v>1465</v>
      </c>
      <c r="G1176" s="285" t="s">
        <v>150</v>
      </c>
      <c r="H1176" s="286">
        <v>1</v>
      </c>
      <c r="I1176" s="287"/>
      <c r="J1176" s="288">
        <f>ROUND(I1176*H1176,2)</f>
        <v>0</v>
      </c>
      <c r="K1176" s="284" t="s">
        <v>19</v>
      </c>
      <c r="L1176" s="289"/>
      <c r="M1176" s="290" t="s">
        <v>19</v>
      </c>
      <c r="N1176" s="291" t="s">
        <v>46</v>
      </c>
      <c r="O1176" s="86"/>
      <c r="P1176" s="223">
        <f>O1176*H1176</f>
        <v>0</v>
      </c>
      <c r="Q1176" s="223">
        <v>0.017999999999999999</v>
      </c>
      <c r="R1176" s="223">
        <f>Q1176*H1176</f>
        <v>0.017999999999999999</v>
      </c>
      <c r="S1176" s="223">
        <v>0</v>
      </c>
      <c r="T1176" s="224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25" t="s">
        <v>549</v>
      </c>
      <c r="AT1176" s="225" t="s">
        <v>630</v>
      </c>
      <c r="AU1176" s="225" t="s">
        <v>85</v>
      </c>
      <c r="AY1176" s="19" t="s">
        <v>144</v>
      </c>
      <c r="BE1176" s="226">
        <f>IF(N1176="základní",J1176,0)</f>
        <v>0</v>
      </c>
      <c r="BF1176" s="226">
        <f>IF(N1176="snížená",J1176,0)</f>
        <v>0</v>
      </c>
      <c r="BG1176" s="226">
        <f>IF(N1176="zákl. přenesená",J1176,0)</f>
        <v>0</v>
      </c>
      <c r="BH1176" s="226">
        <f>IF(N1176="sníž. přenesená",J1176,0)</f>
        <v>0</v>
      </c>
      <c r="BI1176" s="226">
        <f>IF(N1176="nulová",J1176,0)</f>
        <v>0</v>
      </c>
      <c r="BJ1176" s="19" t="s">
        <v>83</v>
      </c>
      <c r="BK1176" s="226">
        <f>ROUND(I1176*H1176,2)</f>
        <v>0</v>
      </c>
      <c r="BL1176" s="19" t="s">
        <v>203</v>
      </c>
      <c r="BM1176" s="225" t="s">
        <v>1466</v>
      </c>
    </row>
    <row r="1177" s="2" customFormat="1">
      <c r="A1177" s="40"/>
      <c r="B1177" s="41"/>
      <c r="C1177" s="42"/>
      <c r="D1177" s="227" t="s">
        <v>154</v>
      </c>
      <c r="E1177" s="42"/>
      <c r="F1177" s="228" t="s">
        <v>1465</v>
      </c>
      <c r="G1177" s="42"/>
      <c r="H1177" s="42"/>
      <c r="I1177" s="229"/>
      <c r="J1177" s="42"/>
      <c r="K1177" s="42"/>
      <c r="L1177" s="46"/>
      <c r="M1177" s="230"/>
      <c r="N1177" s="231"/>
      <c r="O1177" s="86"/>
      <c r="P1177" s="86"/>
      <c r="Q1177" s="86"/>
      <c r="R1177" s="86"/>
      <c r="S1177" s="86"/>
      <c r="T1177" s="87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T1177" s="19" t="s">
        <v>154</v>
      </c>
      <c r="AU1177" s="19" t="s">
        <v>85</v>
      </c>
    </row>
    <row r="1178" s="2" customFormat="1">
      <c r="A1178" s="40"/>
      <c r="B1178" s="41"/>
      <c r="C1178" s="42"/>
      <c r="D1178" s="227" t="s">
        <v>162</v>
      </c>
      <c r="E1178" s="42"/>
      <c r="F1178" s="234" t="s">
        <v>1467</v>
      </c>
      <c r="G1178" s="42"/>
      <c r="H1178" s="42"/>
      <c r="I1178" s="229"/>
      <c r="J1178" s="42"/>
      <c r="K1178" s="42"/>
      <c r="L1178" s="46"/>
      <c r="M1178" s="230"/>
      <c r="N1178" s="231"/>
      <c r="O1178" s="86"/>
      <c r="P1178" s="86"/>
      <c r="Q1178" s="86"/>
      <c r="R1178" s="86"/>
      <c r="S1178" s="86"/>
      <c r="T1178" s="87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T1178" s="19" t="s">
        <v>162</v>
      </c>
      <c r="AU1178" s="19" t="s">
        <v>85</v>
      </c>
    </row>
    <row r="1179" s="2" customFormat="1" ht="14.4" customHeight="1">
      <c r="A1179" s="40"/>
      <c r="B1179" s="41"/>
      <c r="C1179" s="214" t="s">
        <v>1468</v>
      </c>
      <c r="D1179" s="214" t="s">
        <v>147</v>
      </c>
      <c r="E1179" s="215" t="s">
        <v>1469</v>
      </c>
      <c r="F1179" s="216" t="s">
        <v>1470</v>
      </c>
      <c r="G1179" s="217" t="s">
        <v>328</v>
      </c>
      <c r="H1179" s="218">
        <v>3.6000000000000001</v>
      </c>
      <c r="I1179" s="219"/>
      <c r="J1179" s="220">
        <f>ROUND(I1179*H1179,2)</f>
        <v>0</v>
      </c>
      <c r="K1179" s="216" t="s">
        <v>151</v>
      </c>
      <c r="L1179" s="46"/>
      <c r="M1179" s="221" t="s">
        <v>19</v>
      </c>
      <c r="N1179" s="222" t="s">
        <v>46</v>
      </c>
      <c r="O1179" s="86"/>
      <c r="P1179" s="223">
        <f>O1179*H1179</f>
        <v>0</v>
      </c>
      <c r="Q1179" s="223">
        <v>0</v>
      </c>
      <c r="R1179" s="223">
        <f>Q1179*H1179</f>
        <v>0</v>
      </c>
      <c r="S1179" s="223">
        <v>0</v>
      </c>
      <c r="T1179" s="224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5" t="s">
        <v>203</v>
      </c>
      <c r="AT1179" s="225" t="s">
        <v>147</v>
      </c>
      <c r="AU1179" s="225" t="s">
        <v>85</v>
      </c>
      <c r="AY1179" s="19" t="s">
        <v>144</v>
      </c>
      <c r="BE1179" s="226">
        <f>IF(N1179="základní",J1179,0)</f>
        <v>0</v>
      </c>
      <c r="BF1179" s="226">
        <f>IF(N1179="snížená",J1179,0)</f>
        <v>0</v>
      </c>
      <c r="BG1179" s="226">
        <f>IF(N1179="zákl. přenesená",J1179,0)</f>
        <v>0</v>
      </c>
      <c r="BH1179" s="226">
        <f>IF(N1179="sníž. přenesená",J1179,0)</f>
        <v>0</v>
      </c>
      <c r="BI1179" s="226">
        <f>IF(N1179="nulová",J1179,0)</f>
        <v>0</v>
      </c>
      <c r="BJ1179" s="19" t="s">
        <v>83</v>
      </c>
      <c r="BK1179" s="226">
        <f>ROUND(I1179*H1179,2)</f>
        <v>0</v>
      </c>
      <c r="BL1179" s="19" t="s">
        <v>203</v>
      </c>
      <c r="BM1179" s="225" t="s">
        <v>1471</v>
      </c>
    </row>
    <row r="1180" s="2" customFormat="1">
      <c r="A1180" s="40"/>
      <c r="B1180" s="41"/>
      <c r="C1180" s="42"/>
      <c r="D1180" s="227" t="s">
        <v>154</v>
      </c>
      <c r="E1180" s="42"/>
      <c r="F1180" s="228" t="s">
        <v>1472</v>
      </c>
      <c r="G1180" s="42"/>
      <c r="H1180" s="42"/>
      <c r="I1180" s="229"/>
      <c r="J1180" s="42"/>
      <c r="K1180" s="42"/>
      <c r="L1180" s="46"/>
      <c r="M1180" s="230"/>
      <c r="N1180" s="231"/>
      <c r="O1180" s="86"/>
      <c r="P1180" s="86"/>
      <c r="Q1180" s="86"/>
      <c r="R1180" s="86"/>
      <c r="S1180" s="86"/>
      <c r="T1180" s="87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T1180" s="19" t="s">
        <v>154</v>
      </c>
      <c r="AU1180" s="19" t="s">
        <v>85</v>
      </c>
    </row>
    <row r="1181" s="2" customFormat="1">
      <c r="A1181" s="40"/>
      <c r="B1181" s="41"/>
      <c r="C1181" s="42"/>
      <c r="D1181" s="232" t="s">
        <v>155</v>
      </c>
      <c r="E1181" s="42"/>
      <c r="F1181" s="233" t="s">
        <v>1473</v>
      </c>
      <c r="G1181" s="42"/>
      <c r="H1181" s="42"/>
      <c r="I1181" s="229"/>
      <c r="J1181" s="42"/>
      <c r="K1181" s="42"/>
      <c r="L1181" s="46"/>
      <c r="M1181" s="230"/>
      <c r="N1181" s="231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155</v>
      </c>
      <c r="AU1181" s="19" t="s">
        <v>85</v>
      </c>
    </row>
    <row r="1182" s="13" customFormat="1">
      <c r="A1182" s="13"/>
      <c r="B1182" s="235"/>
      <c r="C1182" s="236"/>
      <c r="D1182" s="227" t="s">
        <v>173</v>
      </c>
      <c r="E1182" s="237" t="s">
        <v>19</v>
      </c>
      <c r="F1182" s="238" t="s">
        <v>1474</v>
      </c>
      <c r="G1182" s="236"/>
      <c r="H1182" s="239">
        <v>3.6000000000000001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5" t="s">
        <v>173</v>
      </c>
      <c r="AU1182" s="245" t="s">
        <v>85</v>
      </c>
      <c r="AV1182" s="13" t="s">
        <v>85</v>
      </c>
      <c r="AW1182" s="13" t="s">
        <v>37</v>
      </c>
      <c r="AX1182" s="13" t="s">
        <v>83</v>
      </c>
      <c r="AY1182" s="245" t="s">
        <v>144</v>
      </c>
    </row>
    <row r="1183" s="2" customFormat="1" ht="14.4" customHeight="1">
      <c r="A1183" s="40"/>
      <c r="B1183" s="41"/>
      <c r="C1183" s="282" t="s">
        <v>1475</v>
      </c>
      <c r="D1183" s="282" t="s">
        <v>630</v>
      </c>
      <c r="E1183" s="283" t="s">
        <v>1476</v>
      </c>
      <c r="F1183" s="284" t="s">
        <v>1477</v>
      </c>
      <c r="G1183" s="285" t="s">
        <v>328</v>
      </c>
      <c r="H1183" s="286">
        <v>3.6000000000000001</v>
      </c>
      <c r="I1183" s="287"/>
      <c r="J1183" s="288">
        <f>ROUND(I1183*H1183,2)</f>
        <v>0</v>
      </c>
      <c r="K1183" s="284" t="s">
        <v>151</v>
      </c>
      <c r="L1183" s="289"/>
      <c r="M1183" s="290" t="s">
        <v>19</v>
      </c>
      <c r="N1183" s="291" t="s">
        <v>46</v>
      </c>
      <c r="O1183" s="86"/>
      <c r="P1183" s="223">
        <f>O1183*H1183</f>
        <v>0</v>
      </c>
      <c r="Q1183" s="223">
        <v>0.00020000000000000001</v>
      </c>
      <c r="R1183" s="223">
        <f>Q1183*H1183</f>
        <v>0.00072000000000000005</v>
      </c>
      <c r="S1183" s="223">
        <v>0</v>
      </c>
      <c r="T1183" s="224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5" t="s">
        <v>549</v>
      </c>
      <c r="AT1183" s="225" t="s">
        <v>630</v>
      </c>
      <c r="AU1183" s="225" t="s">
        <v>85</v>
      </c>
      <c r="AY1183" s="19" t="s">
        <v>144</v>
      </c>
      <c r="BE1183" s="226">
        <f>IF(N1183="základní",J1183,0)</f>
        <v>0</v>
      </c>
      <c r="BF1183" s="226">
        <f>IF(N1183="snížená",J1183,0)</f>
        <v>0</v>
      </c>
      <c r="BG1183" s="226">
        <f>IF(N1183="zákl. přenesená",J1183,0)</f>
        <v>0</v>
      </c>
      <c r="BH1183" s="226">
        <f>IF(N1183="sníž. přenesená",J1183,0)</f>
        <v>0</v>
      </c>
      <c r="BI1183" s="226">
        <f>IF(N1183="nulová",J1183,0)</f>
        <v>0</v>
      </c>
      <c r="BJ1183" s="19" t="s">
        <v>83</v>
      </c>
      <c r="BK1183" s="226">
        <f>ROUND(I1183*H1183,2)</f>
        <v>0</v>
      </c>
      <c r="BL1183" s="19" t="s">
        <v>203</v>
      </c>
      <c r="BM1183" s="225" t="s">
        <v>1478</v>
      </c>
    </row>
    <row r="1184" s="2" customFormat="1">
      <c r="A1184" s="40"/>
      <c r="B1184" s="41"/>
      <c r="C1184" s="42"/>
      <c r="D1184" s="227" t="s">
        <v>154</v>
      </c>
      <c r="E1184" s="42"/>
      <c r="F1184" s="228" t="s">
        <v>1477</v>
      </c>
      <c r="G1184" s="42"/>
      <c r="H1184" s="42"/>
      <c r="I1184" s="229"/>
      <c r="J1184" s="42"/>
      <c r="K1184" s="42"/>
      <c r="L1184" s="46"/>
      <c r="M1184" s="230"/>
      <c r="N1184" s="231"/>
      <c r="O1184" s="86"/>
      <c r="P1184" s="86"/>
      <c r="Q1184" s="86"/>
      <c r="R1184" s="86"/>
      <c r="S1184" s="86"/>
      <c r="T1184" s="87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T1184" s="19" t="s">
        <v>154</v>
      </c>
      <c r="AU1184" s="19" t="s">
        <v>85</v>
      </c>
    </row>
    <row r="1185" s="2" customFormat="1" ht="14.4" customHeight="1">
      <c r="A1185" s="40"/>
      <c r="B1185" s="41"/>
      <c r="C1185" s="214" t="s">
        <v>1479</v>
      </c>
      <c r="D1185" s="214" t="s">
        <v>147</v>
      </c>
      <c r="E1185" s="215" t="s">
        <v>1480</v>
      </c>
      <c r="F1185" s="216" t="s">
        <v>1481</v>
      </c>
      <c r="G1185" s="217" t="s">
        <v>187</v>
      </c>
      <c r="H1185" s="218">
        <v>4</v>
      </c>
      <c r="I1185" s="219"/>
      <c r="J1185" s="220">
        <f>ROUND(I1185*H1185,2)</f>
        <v>0</v>
      </c>
      <c r="K1185" s="216" t="s">
        <v>151</v>
      </c>
      <c r="L1185" s="46"/>
      <c r="M1185" s="221" t="s">
        <v>19</v>
      </c>
      <c r="N1185" s="222" t="s">
        <v>46</v>
      </c>
      <c r="O1185" s="86"/>
      <c r="P1185" s="223">
        <f>O1185*H1185</f>
        <v>0</v>
      </c>
      <c r="Q1185" s="223">
        <v>0.00040000000000000002</v>
      </c>
      <c r="R1185" s="223">
        <f>Q1185*H1185</f>
        <v>0.0016000000000000001</v>
      </c>
      <c r="S1185" s="223">
        <v>0</v>
      </c>
      <c r="T1185" s="224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5" t="s">
        <v>203</v>
      </c>
      <c r="AT1185" s="225" t="s">
        <v>147</v>
      </c>
      <c r="AU1185" s="225" t="s">
        <v>85</v>
      </c>
      <c r="AY1185" s="19" t="s">
        <v>144</v>
      </c>
      <c r="BE1185" s="226">
        <f>IF(N1185="základní",J1185,0)</f>
        <v>0</v>
      </c>
      <c r="BF1185" s="226">
        <f>IF(N1185="snížená",J1185,0)</f>
        <v>0</v>
      </c>
      <c r="BG1185" s="226">
        <f>IF(N1185="zákl. přenesená",J1185,0)</f>
        <v>0</v>
      </c>
      <c r="BH1185" s="226">
        <f>IF(N1185="sníž. přenesená",J1185,0)</f>
        <v>0</v>
      </c>
      <c r="BI1185" s="226">
        <f>IF(N1185="nulová",J1185,0)</f>
        <v>0</v>
      </c>
      <c r="BJ1185" s="19" t="s">
        <v>83</v>
      </c>
      <c r="BK1185" s="226">
        <f>ROUND(I1185*H1185,2)</f>
        <v>0</v>
      </c>
      <c r="BL1185" s="19" t="s">
        <v>203</v>
      </c>
      <c r="BM1185" s="225" t="s">
        <v>1482</v>
      </c>
    </row>
    <row r="1186" s="2" customFormat="1">
      <c r="A1186" s="40"/>
      <c r="B1186" s="41"/>
      <c r="C1186" s="42"/>
      <c r="D1186" s="227" t="s">
        <v>154</v>
      </c>
      <c r="E1186" s="42"/>
      <c r="F1186" s="228" t="s">
        <v>1483</v>
      </c>
      <c r="G1186" s="42"/>
      <c r="H1186" s="42"/>
      <c r="I1186" s="229"/>
      <c r="J1186" s="42"/>
      <c r="K1186" s="42"/>
      <c r="L1186" s="46"/>
      <c r="M1186" s="230"/>
      <c r="N1186" s="231"/>
      <c r="O1186" s="86"/>
      <c r="P1186" s="86"/>
      <c r="Q1186" s="86"/>
      <c r="R1186" s="86"/>
      <c r="S1186" s="86"/>
      <c r="T1186" s="87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T1186" s="19" t="s">
        <v>154</v>
      </c>
      <c r="AU1186" s="19" t="s">
        <v>85</v>
      </c>
    </row>
    <row r="1187" s="2" customFormat="1">
      <c r="A1187" s="40"/>
      <c r="B1187" s="41"/>
      <c r="C1187" s="42"/>
      <c r="D1187" s="232" t="s">
        <v>155</v>
      </c>
      <c r="E1187" s="42"/>
      <c r="F1187" s="233" t="s">
        <v>1484</v>
      </c>
      <c r="G1187" s="42"/>
      <c r="H1187" s="42"/>
      <c r="I1187" s="229"/>
      <c r="J1187" s="42"/>
      <c r="K1187" s="42"/>
      <c r="L1187" s="46"/>
      <c r="M1187" s="230"/>
      <c r="N1187" s="231"/>
      <c r="O1187" s="86"/>
      <c r="P1187" s="86"/>
      <c r="Q1187" s="86"/>
      <c r="R1187" s="86"/>
      <c r="S1187" s="86"/>
      <c r="T1187" s="87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9" t="s">
        <v>155</v>
      </c>
      <c r="AU1187" s="19" t="s">
        <v>85</v>
      </c>
    </row>
    <row r="1188" s="2" customFormat="1" ht="14.4" customHeight="1">
      <c r="A1188" s="40"/>
      <c r="B1188" s="41"/>
      <c r="C1188" s="282" t="s">
        <v>1485</v>
      </c>
      <c r="D1188" s="282" t="s">
        <v>630</v>
      </c>
      <c r="E1188" s="283" t="s">
        <v>1486</v>
      </c>
      <c r="F1188" s="284" t="s">
        <v>1487</v>
      </c>
      <c r="G1188" s="285" t="s">
        <v>187</v>
      </c>
      <c r="H1188" s="286">
        <v>4</v>
      </c>
      <c r="I1188" s="287"/>
      <c r="J1188" s="288">
        <f>ROUND(I1188*H1188,2)</f>
        <v>0</v>
      </c>
      <c r="K1188" s="284" t="s">
        <v>19</v>
      </c>
      <c r="L1188" s="289"/>
      <c r="M1188" s="290" t="s">
        <v>19</v>
      </c>
      <c r="N1188" s="291" t="s">
        <v>46</v>
      </c>
      <c r="O1188" s="86"/>
      <c r="P1188" s="223">
        <f>O1188*H1188</f>
        <v>0</v>
      </c>
      <c r="Q1188" s="223">
        <v>0.019439999999999999</v>
      </c>
      <c r="R1188" s="223">
        <f>Q1188*H1188</f>
        <v>0.077759999999999996</v>
      </c>
      <c r="S1188" s="223">
        <v>0</v>
      </c>
      <c r="T1188" s="224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25" t="s">
        <v>549</v>
      </c>
      <c r="AT1188" s="225" t="s">
        <v>630</v>
      </c>
      <c r="AU1188" s="225" t="s">
        <v>85</v>
      </c>
      <c r="AY1188" s="19" t="s">
        <v>144</v>
      </c>
      <c r="BE1188" s="226">
        <f>IF(N1188="základní",J1188,0)</f>
        <v>0</v>
      </c>
      <c r="BF1188" s="226">
        <f>IF(N1188="snížená",J1188,0)</f>
        <v>0</v>
      </c>
      <c r="BG1188" s="226">
        <f>IF(N1188="zákl. přenesená",J1188,0)</f>
        <v>0</v>
      </c>
      <c r="BH1188" s="226">
        <f>IF(N1188="sníž. přenesená",J1188,0)</f>
        <v>0</v>
      </c>
      <c r="BI1188" s="226">
        <f>IF(N1188="nulová",J1188,0)</f>
        <v>0</v>
      </c>
      <c r="BJ1188" s="19" t="s">
        <v>83</v>
      </c>
      <c r="BK1188" s="226">
        <f>ROUND(I1188*H1188,2)</f>
        <v>0</v>
      </c>
      <c r="BL1188" s="19" t="s">
        <v>203</v>
      </c>
      <c r="BM1188" s="225" t="s">
        <v>1488</v>
      </c>
    </row>
    <row r="1189" s="2" customFormat="1">
      <c r="A1189" s="40"/>
      <c r="B1189" s="41"/>
      <c r="C1189" s="42"/>
      <c r="D1189" s="227" t="s">
        <v>154</v>
      </c>
      <c r="E1189" s="42"/>
      <c r="F1189" s="228" t="s">
        <v>1487</v>
      </c>
      <c r="G1189" s="42"/>
      <c r="H1189" s="42"/>
      <c r="I1189" s="229"/>
      <c r="J1189" s="42"/>
      <c r="K1189" s="42"/>
      <c r="L1189" s="46"/>
      <c r="M1189" s="230"/>
      <c r="N1189" s="231"/>
      <c r="O1189" s="86"/>
      <c r="P1189" s="86"/>
      <c r="Q1189" s="86"/>
      <c r="R1189" s="86"/>
      <c r="S1189" s="86"/>
      <c r="T1189" s="87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T1189" s="19" t="s">
        <v>154</v>
      </c>
      <c r="AU1189" s="19" t="s">
        <v>85</v>
      </c>
    </row>
    <row r="1190" s="2" customFormat="1">
      <c r="A1190" s="40"/>
      <c r="B1190" s="41"/>
      <c r="C1190" s="42"/>
      <c r="D1190" s="227" t="s">
        <v>162</v>
      </c>
      <c r="E1190" s="42"/>
      <c r="F1190" s="234" t="s">
        <v>1489</v>
      </c>
      <c r="G1190" s="42"/>
      <c r="H1190" s="42"/>
      <c r="I1190" s="229"/>
      <c r="J1190" s="42"/>
      <c r="K1190" s="42"/>
      <c r="L1190" s="46"/>
      <c r="M1190" s="230"/>
      <c r="N1190" s="231"/>
      <c r="O1190" s="86"/>
      <c r="P1190" s="86"/>
      <c r="Q1190" s="86"/>
      <c r="R1190" s="86"/>
      <c r="S1190" s="86"/>
      <c r="T1190" s="87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T1190" s="19" t="s">
        <v>162</v>
      </c>
      <c r="AU1190" s="19" t="s">
        <v>85</v>
      </c>
    </row>
    <row r="1191" s="13" customFormat="1">
      <c r="A1191" s="13"/>
      <c r="B1191" s="235"/>
      <c r="C1191" s="236"/>
      <c r="D1191" s="227" t="s">
        <v>173</v>
      </c>
      <c r="E1191" s="237" t="s">
        <v>19</v>
      </c>
      <c r="F1191" s="238" t="s">
        <v>176</v>
      </c>
      <c r="G1191" s="236"/>
      <c r="H1191" s="239">
        <v>4</v>
      </c>
      <c r="I1191" s="240"/>
      <c r="J1191" s="236"/>
      <c r="K1191" s="236"/>
      <c r="L1191" s="241"/>
      <c r="M1191" s="242"/>
      <c r="N1191" s="243"/>
      <c r="O1191" s="243"/>
      <c r="P1191" s="243"/>
      <c r="Q1191" s="243"/>
      <c r="R1191" s="243"/>
      <c r="S1191" s="243"/>
      <c r="T1191" s="244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5" t="s">
        <v>173</v>
      </c>
      <c r="AU1191" s="245" t="s">
        <v>85</v>
      </c>
      <c r="AV1191" s="13" t="s">
        <v>85</v>
      </c>
      <c r="AW1191" s="13" t="s">
        <v>37</v>
      </c>
      <c r="AX1191" s="13" t="s">
        <v>75</v>
      </c>
      <c r="AY1191" s="245" t="s">
        <v>144</v>
      </c>
    </row>
    <row r="1192" s="14" customFormat="1">
      <c r="A1192" s="14"/>
      <c r="B1192" s="246"/>
      <c r="C1192" s="247"/>
      <c r="D1192" s="227" t="s">
        <v>173</v>
      </c>
      <c r="E1192" s="248" t="s">
        <v>19</v>
      </c>
      <c r="F1192" s="249" t="s">
        <v>175</v>
      </c>
      <c r="G1192" s="247"/>
      <c r="H1192" s="250">
        <v>4</v>
      </c>
      <c r="I1192" s="251"/>
      <c r="J1192" s="247"/>
      <c r="K1192" s="247"/>
      <c r="L1192" s="252"/>
      <c r="M1192" s="253"/>
      <c r="N1192" s="254"/>
      <c r="O1192" s="254"/>
      <c r="P1192" s="254"/>
      <c r="Q1192" s="254"/>
      <c r="R1192" s="254"/>
      <c r="S1192" s="254"/>
      <c r="T1192" s="25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6" t="s">
        <v>173</v>
      </c>
      <c r="AU1192" s="256" t="s">
        <v>85</v>
      </c>
      <c r="AV1192" s="14" t="s">
        <v>176</v>
      </c>
      <c r="AW1192" s="14" t="s">
        <v>37</v>
      </c>
      <c r="AX1192" s="14" t="s">
        <v>83</v>
      </c>
      <c r="AY1192" s="256" t="s">
        <v>144</v>
      </c>
    </row>
    <row r="1193" s="2" customFormat="1" ht="14.4" customHeight="1">
      <c r="A1193" s="40"/>
      <c r="B1193" s="41"/>
      <c r="C1193" s="214" t="s">
        <v>1490</v>
      </c>
      <c r="D1193" s="214" t="s">
        <v>147</v>
      </c>
      <c r="E1193" s="215" t="s">
        <v>1491</v>
      </c>
      <c r="F1193" s="216" t="s">
        <v>1492</v>
      </c>
      <c r="G1193" s="217" t="s">
        <v>187</v>
      </c>
      <c r="H1193" s="218">
        <v>4</v>
      </c>
      <c r="I1193" s="219"/>
      <c r="J1193" s="220">
        <f>ROUND(I1193*H1193,2)</f>
        <v>0</v>
      </c>
      <c r="K1193" s="216" t="s">
        <v>19</v>
      </c>
      <c r="L1193" s="46"/>
      <c r="M1193" s="221" t="s">
        <v>19</v>
      </c>
      <c r="N1193" s="222" t="s">
        <v>46</v>
      </c>
      <c r="O1193" s="86"/>
      <c r="P1193" s="223">
        <f>O1193*H1193</f>
        <v>0</v>
      </c>
      <c r="Q1193" s="223">
        <v>0.00036999999999999999</v>
      </c>
      <c r="R1193" s="223">
        <f>Q1193*H1193</f>
        <v>0.00148</v>
      </c>
      <c r="S1193" s="223">
        <v>0</v>
      </c>
      <c r="T1193" s="224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25" t="s">
        <v>203</v>
      </c>
      <c r="AT1193" s="225" t="s">
        <v>147</v>
      </c>
      <c r="AU1193" s="225" t="s">
        <v>85</v>
      </c>
      <c r="AY1193" s="19" t="s">
        <v>144</v>
      </c>
      <c r="BE1193" s="226">
        <f>IF(N1193="základní",J1193,0)</f>
        <v>0</v>
      </c>
      <c r="BF1193" s="226">
        <f>IF(N1193="snížená",J1193,0)</f>
        <v>0</v>
      </c>
      <c r="BG1193" s="226">
        <f>IF(N1193="zákl. přenesená",J1193,0)</f>
        <v>0</v>
      </c>
      <c r="BH1193" s="226">
        <f>IF(N1193="sníž. přenesená",J1193,0)</f>
        <v>0</v>
      </c>
      <c r="BI1193" s="226">
        <f>IF(N1193="nulová",J1193,0)</f>
        <v>0</v>
      </c>
      <c r="BJ1193" s="19" t="s">
        <v>83</v>
      </c>
      <c r="BK1193" s="226">
        <f>ROUND(I1193*H1193,2)</f>
        <v>0</v>
      </c>
      <c r="BL1193" s="19" t="s">
        <v>203</v>
      </c>
      <c r="BM1193" s="225" t="s">
        <v>1493</v>
      </c>
    </row>
    <row r="1194" s="2" customFormat="1">
      <c r="A1194" s="40"/>
      <c r="B1194" s="41"/>
      <c r="C1194" s="42"/>
      <c r="D1194" s="227" t="s">
        <v>154</v>
      </c>
      <c r="E1194" s="42"/>
      <c r="F1194" s="228" t="s">
        <v>1494</v>
      </c>
      <c r="G1194" s="42"/>
      <c r="H1194" s="42"/>
      <c r="I1194" s="229"/>
      <c r="J1194" s="42"/>
      <c r="K1194" s="42"/>
      <c r="L1194" s="46"/>
      <c r="M1194" s="230"/>
      <c r="N1194" s="231"/>
      <c r="O1194" s="86"/>
      <c r="P1194" s="86"/>
      <c r="Q1194" s="86"/>
      <c r="R1194" s="86"/>
      <c r="S1194" s="86"/>
      <c r="T1194" s="87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T1194" s="19" t="s">
        <v>154</v>
      </c>
      <c r="AU1194" s="19" t="s">
        <v>85</v>
      </c>
    </row>
    <row r="1195" s="13" customFormat="1">
      <c r="A1195" s="13"/>
      <c r="B1195" s="235"/>
      <c r="C1195" s="236"/>
      <c r="D1195" s="227" t="s">
        <v>173</v>
      </c>
      <c r="E1195" s="237" t="s">
        <v>19</v>
      </c>
      <c r="F1195" s="238" t="s">
        <v>1495</v>
      </c>
      <c r="G1195" s="236"/>
      <c r="H1195" s="239">
        <v>4</v>
      </c>
      <c r="I1195" s="240"/>
      <c r="J1195" s="236"/>
      <c r="K1195" s="236"/>
      <c r="L1195" s="241"/>
      <c r="M1195" s="242"/>
      <c r="N1195" s="243"/>
      <c r="O1195" s="243"/>
      <c r="P1195" s="243"/>
      <c r="Q1195" s="243"/>
      <c r="R1195" s="243"/>
      <c r="S1195" s="243"/>
      <c r="T1195" s="24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5" t="s">
        <v>173</v>
      </c>
      <c r="AU1195" s="245" t="s">
        <v>85</v>
      </c>
      <c r="AV1195" s="13" t="s">
        <v>85</v>
      </c>
      <c r="AW1195" s="13" t="s">
        <v>37</v>
      </c>
      <c r="AX1195" s="13" t="s">
        <v>75</v>
      </c>
      <c r="AY1195" s="245" t="s">
        <v>144</v>
      </c>
    </row>
    <row r="1196" s="14" customFormat="1">
      <c r="A1196" s="14"/>
      <c r="B1196" s="246"/>
      <c r="C1196" s="247"/>
      <c r="D1196" s="227" t="s">
        <v>173</v>
      </c>
      <c r="E1196" s="248" t="s">
        <v>19</v>
      </c>
      <c r="F1196" s="249" t="s">
        <v>175</v>
      </c>
      <c r="G1196" s="247"/>
      <c r="H1196" s="250">
        <v>4</v>
      </c>
      <c r="I1196" s="251"/>
      <c r="J1196" s="247"/>
      <c r="K1196" s="247"/>
      <c r="L1196" s="252"/>
      <c r="M1196" s="253"/>
      <c r="N1196" s="254"/>
      <c r="O1196" s="254"/>
      <c r="P1196" s="254"/>
      <c r="Q1196" s="254"/>
      <c r="R1196" s="254"/>
      <c r="S1196" s="254"/>
      <c r="T1196" s="25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6" t="s">
        <v>173</v>
      </c>
      <c r="AU1196" s="256" t="s">
        <v>85</v>
      </c>
      <c r="AV1196" s="14" t="s">
        <v>176</v>
      </c>
      <c r="AW1196" s="14" t="s">
        <v>37</v>
      </c>
      <c r="AX1196" s="14" t="s">
        <v>83</v>
      </c>
      <c r="AY1196" s="256" t="s">
        <v>144</v>
      </c>
    </row>
    <row r="1197" s="2" customFormat="1" ht="14.4" customHeight="1">
      <c r="A1197" s="40"/>
      <c r="B1197" s="41"/>
      <c r="C1197" s="282" t="s">
        <v>1496</v>
      </c>
      <c r="D1197" s="282" t="s">
        <v>630</v>
      </c>
      <c r="E1197" s="283" t="s">
        <v>1497</v>
      </c>
      <c r="F1197" s="284" t="s">
        <v>1498</v>
      </c>
      <c r="G1197" s="285" t="s">
        <v>187</v>
      </c>
      <c r="H1197" s="286">
        <v>4</v>
      </c>
      <c r="I1197" s="287"/>
      <c r="J1197" s="288">
        <f>ROUND(I1197*H1197,2)</f>
        <v>0</v>
      </c>
      <c r="K1197" s="284" t="s">
        <v>19</v>
      </c>
      <c r="L1197" s="289"/>
      <c r="M1197" s="290" t="s">
        <v>19</v>
      </c>
      <c r="N1197" s="291" t="s">
        <v>46</v>
      </c>
      <c r="O1197" s="86"/>
      <c r="P1197" s="223">
        <f>O1197*H1197</f>
        <v>0</v>
      </c>
      <c r="Q1197" s="223">
        <v>0.019859999999999999</v>
      </c>
      <c r="R1197" s="223">
        <f>Q1197*H1197</f>
        <v>0.079439999999999997</v>
      </c>
      <c r="S1197" s="223">
        <v>0</v>
      </c>
      <c r="T1197" s="224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25" t="s">
        <v>549</v>
      </c>
      <c r="AT1197" s="225" t="s">
        <v>630</v>
      </c>
      <c r="AU1197" s="225" t="s">
        <v>85</v>
      </c>
      <c r="AY1197" s="19" t="s">
        <v>144</v>
      </c>
      <c r="BE1197" s="226">
        <f>IF(N1197="základní",J1197,0)</f>
        <v>0</v>
      </c>
      <c r="BF1197" s="226">
        <f>IF(N1197="snížená",J1197,0)</f>
        <v>0</v>
      </c>
      <c r="BG1197" s="226">
        <f>IF(N1197="zákl. přenesená",J1197,0)</f>
        <v>0</v>
      </c>
      <c r="BH1197" s="226">
        <f>IF(N1197="sníž. přenesená",J1197,0)</f>
        <v>0</v>
      </c>
      <c r="BI1197" s="226">
        <f>IF(N1197="nulová",J1197,0)</f>
        <v>0</v>
      </c>
      <c r="BJ1197" s="19" t="s">
        <v>83</v>
      </c>
      <c r="BK1197" s="226">
        <f>ROUND(I1197*H1197,2)</f>
        <v>0</v>
      </c>
      <c r="BL1197" s="19" t="s">
        <v>203</v>
      </c>
      <c r="BM1197" s="225" t="s">
        <v>1499</v>
      </c>
    </row>
    <row r="1198" s="2" customFormat="1">
      <c r="A1198" s="40"/>
      <c r="B1198" s="41"/>
      <c r="C1198" s="42"/>
      <c r="D1198" s="227" t="s">
        <v>154</v>
      </c>
      <c r="E1198" s="42"/>
      <c r="F1198" s="228" t="s">
        <v>1498</v>
      </c>
      <c r="G1198" s="42"/>
      <c r="H1198" s="42"/>
      <c r="I1198" s="229"/>
      <c r="J1198" s="42"/>
      <c r="K1198" s="42"/>
      <c r="L1198" s="46"/>
      <c r="M1198" s="230"/>
      <c r="N1198" s="231"/>
      <c r="O1198" s="86"/>
      <c r="P1198" s="86"/>
      <c r="Q1198" s="86"/>
      <c r="R1198" s="86"/>
      <c r="S1198" s="86"/>
      <c r="T1198" s="87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T1198" s="19" t="s">
        <v>154</v>
      </c>
      <c r="AU1198" s="19" t="s">
        <v>85</v>
      </c>
    </row>
    <row r="1199" s="2" customFormat="1">
      <c r="A1199" s="40"/>
      <c r="B1199" s="41"/>
      <c r="C1199" s="42"/>
      <c r="D1199" s="227" t="s">
        <v>162</v>
      </c>
      <c r="E1199" s="42"/>
      <c r="F1199" s="234" t="s">
        <v>1500</v>
      </c>
      <c r="G1199" s="42"/>
      <c r="H1199" s="42"/>
      <c r="I1199" s="229"/>
      <c r="J1199" s="42"/>
      <c r="K1199" s="42"/>
      <c r="L1199" s="46"/>
      <c r="M1199" s="230"/>
      <c r="N1199" s="231"/>
      <c r="O1199" s="86"/>
      <c r="P1199" s="86"/>
      <c r="Q1199" s="86"/>
      <c r="R1199" s="86"/>
      <c r="S1199" s="86"/>
      <c r="T1199" s="87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T1199" s="19" t="s">
        <v>162</v>
      </c>
      <c r="AU1199" s="19" t="s">
        <v>85</v>
      </c>
    </row>
    <row r="1200" s="13" customFormat="1">
      <c r="A1200" s="13"/>
      <c r="B1200" s="235"/>
      <c r="C1200" s="236"/>
      <c r="D1200" s="227" t="s">
        <v>173</v>
      </c>
      <c r="E1200" s="237" t="s">
        <v>19</v>
      </c>
      <c r="F1200" s="238" t="s">
        <v>1495</v>
      </c>
      <c r="G1200" s="236"/>
      <c r="H1200" s="239">
        <v>4</v>
      </c>
      <c r="I1200" s="240"/>
      <c r="J1200" s="236"/>
      <c r="K1200" s="236"/>
      <c r="L1200" s="241"/>
      <c r="M1200" s="242"/>
      <c r="N1200" s="243"/>
      <c r="O1200" s="243"/>
      <c r="P1200" s="243"/>
      <c r="Q1200" s="243"/>
      <c r="R1200" s="243"/>
      <c r="S1200" s="243"/>
      <c r="T1200" s="244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5" t="s">
        <v>173</v>
      </c>
      <c r="AU1200" s="245" t="s">
        <v>85</v>
      </c>
      <c r="AV1200" s="13" t="s">
        <v>85</v>
      </c>
      <c r="AW1200" s="13" t="s">
        <v>37</v>
      </c>
      <c r="AX1200" s="13" t="s">
        <v>75</v>
      </c>
      <c r="AY1200" s="245" t="s">
        <v>144</v>
      </c>
    </row>
    <row r="1201" s="14" customFormat="1">
      <c r="A1201" s="14"/>
      <c r="B1201" s="246"/>
      <c r="C1201" s="247"/>
      <c r="D1201" s="227" t="s">
        <v>173</v>
      </c>
      <c r="E1201" s="248" t="s">
        <v>19</v>
      </c>
      <c r="F1201" s="249" t="s">
        <v>175</v>
      </c>
      <c r="G1201" s="247"/>
      <c r="H1201" s="250">
        <v>4</v>
      </c>
      <c r="I1201" s="251"/>
      <c r="J1201" s="247"/>
      <c r="K1201" s="247"/>
      <c r="L1201" s="252"/>
      <c r="M1201" s="253"/>
      <c r="N1201" s="254"/>
      <c r="O1201" s="254"/>
      <c r="P1201" s="254"/>
      <c r="Q1201" s="254"/>
      <c r="R1201" s="254"/>
      <c r="S1201" s="254"/>
      <c r="T1201" s="255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6" t="s">
        <v>173</v>
      </c>
      <c r="AU1201" s="256" t="s">
        <v>85</v>
      </c>
      <c r="AV1201" s="14" t="s">
        <v>176</v>
      </c>
      <c r="AW1201" s="14" t="s">
        <v>37</v>
      </c>
      <c r="AX1201" s="14" t="s">
        <v>83</v>
      </c>
      <c r="AY1201" s="256" t="s">
        <v>144</v>
      </c>
    </row>
    <row r="1202" s="2" customFormat="1" ht="14.4" customHeight="1">
      <c r="A1202" s="40"/>
      <c r="B1202" s="41"/>
      <c r="C1202" s="214" t="s">
        <v>1501</v>
      </c>
      <c r="D1202" s="214" t="s">
        <v>147</v>
      </c>
      <c r="E1202" s="215" t="s">
        <v>1502</v>
      </c>
      <c r="F1202" s="216" t="s">
        <v>1503</v>
      </c>
      <c r="G1202" s="217" t="s">
        <v>150</v>
      </c>
      <c r="H1202" s="218">
        <v>4</v>
      </c>
      <c r="I1202" s="219"/>
      <c r="J1202" s="220">
        <f>ROUND(I1202*H1202,2)</f>
        <v>0</v>
      </c>
      <c r="K1202" s="216" t="s">
        <v>151</v>
      </c>
      <c r="L1202" s="46"/>
      <c r="M1202" s="221" t="s">
        <v>19</v>
      </c>
      <c r="N1202" s="222" t="s">
        <v>46</v>
      </c>
      <c r="O1202" s="86"/>
      <c r="P1202" s="223">
        <f>O1202*H1202</f>
        <v>0</v>
      </c>
      <c r="Q1202" s="223">
        <v>0</v>
      </c>
      <c r="R1202" s="223">
        <f>Q1202*H1202</f>
        <v>0</v>
      </c>
      <c r="S1202" s="223">
        <v>0</v>
      </c>
      <c r="T1202" s="224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5" t="s">
        <v>203</v>
      </c>
      <c r="AT1202" s="225" t="s">
        <v>147</v>
      </c>
      <c r="AU1202" s="225" t="s">
        <v>85</v>
      </c>
      <c r="AY1202" s="19" t="s">
        <v>144</v>
      </c>
      <c r="BE1202" s="226">
        <f>IF(N1202="základní",J1202,0)</f>
        <v>0</v>
      </c>
      <c r="BF1202" s="226">
        <f>IF(N1202="snížená",J1202,0)</f>
        <v>0</v>
      </c>
      <c r="BG1202" s="226">
        <f>IF(N1202="zákl. přenesená",J1202,0)</f>
        <v>0</v>
      </c>
      <c r="BH1202" s="226">
        <f>IF(N1202="sníž. přenesená",J1202,0)</f>
        <v>0</v>
      </c>
      <c r="BI1202" s="226">
        <f>IF(N1202="nulová",J1202,0)</f>
        <v>0</v>
      </c>
      <c r="BJ1202" s="19" t="s">
        <v>83</v>
      </c>
      <c r="BK1202" s="226">
        <f>ROUND(I1202*H1202,2)</f>
        <v>0</v>
      </c>
      <c r="BL1202" s="19" t="s">
        <v>203</v>
      </c>
      <c r="BM1202" s="225" t="s">
        <v>1504</v>
      </c>
    </row>
    <row r="1203" s="2" customFormat="1">
      <c r="A1203" s="40"/>
      <c r="B1203" s="41"/>
      <c r="C1203" s="42"/>
      <c r="D1203" s="227" t="s">
        <v>154</v>
      </c>
      <c r="E1203" s="42"/>
      <c r="F1203" s="228" t="s">
        <v>1505</v>
      </c>
      <c r="G1203" s="42"/>
      <c r="H1203" s="42"/>
      <c r="I1203" s="229"/>
      <c r="J1203" s="42"/>
      <c r="K1203" s="42"/>
      <c r="L1203" s="46"/>
      <c r="M1203" s="230"/>
      <c r="N1203" s="231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154</v>
      </c>
      <c r="AU1203" s="19" t="s">
        <v>85</v>
      </c>
    </row>
    <row r="1204" s="2" customFormat="1">
      <c r="A1204" s="40"/>
      <c r="B1204" s="41"/>
      <c r="C1204" s="42"/>
      <c r="D1204" s="232" t="s">
        <v>155</v>
      </c>
      <c r="E1204" s="42"/>
      <c r="F1204" s="233" t="s">
        <v>1506</v>
      </c>
      <c r="G1204" s="42"/>
      <c r="H1204" s="42"/>
      <c r="I1204" s="229"/>
      <c r="J1204" s="42"/>
      <c r="K1204" s="42"/>
      <c r="L1204" s="46"/>
      <c r="M1204" s="230"/>
      <c r="N1204" s="231"/>
      <c r="O1204" s="86"/>
      <c r="P1204" s="86"/>
      <c r="Q1204" s="86"/>
      <c r="R1204" s="86"/>
      <c r="S1204" s="86"/>
      <c r="T1204" s="87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T1204" s="19" t="s">
        <v>155</v>
      </c>
      <c r="AU1204" s="19" t="s">
        <v>85</v>
      </c>
    </row>
    <row r="1205" s="2" customFormat="1">
      <c r="A1205" s="40"/>
      <c r="B1205" s="41"/>
      <c r="C1205" s="42"/>
      <c r="D1205" s="227" t="s">
        <v>162</v>
      </c>
      <c r="E1205" s="42"/>
      <c r="F1205" s="234" t="s">
        <v>1507</v>
      </c>
      <c r="G1205" s="42"/>
      <c r="H1205" s="42"/>
      <c r="I1205" s="229"/>
      <c r="J1205" s="42"/>
      <c r="K1205" s="42"/>
      <c r="L1205" s="46"/>
      <c r="M1205" s="230"/>
      <c r="N1205" s="231"/>
      <c r="O1205" s="86"/>
      <c r="P1205" s="86"/>
      <c r="Q1205" s="86"/>
      <c r="R1205" s="86"/>
      <c r="S1205" s="86"/>
      <c r="T1205" s="87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T1205" s="19" t="s">
        <v>162</v>
      </c>
      <c r="AU1205" s="19" t="s">
        <v>85</v>
      </c>
    </row>
    <row r="1206" s="13" customFormat="1">
      <c r="A1206" s="13"/>
      <c r="B1206" s="235"/>
      <c r="C1206" s="236"/>
      <c r="D1206" s="227" t="s">
        <v>173</v>
      </c>
      <c r="E1206" s="237" t="s">
        <v>19</v>
      </c>
      <c r="F1206" s="238" t="s">
        <v>176</v>
      </c>
      <c r="G1206" s="236"/>
      <c r="H1206" s="239">
        <v>4</v>
      </c>
      <c r="I1206" s="240"/>
      <c r="J1206" s="236"/>
      <c r="K1206" s="236"/>
      <c r="L1206" s="241"/>
      <c r="M1206" s="242"/>
      <c r="N1206" s="243"/>
      <c r="O1206" s="243"/>
      <c r="P1206" s="243"/>
      <c r="Q1206" s="243"/>
      <c r="R1206" s="243"/>
      <c r="S1206" s="243"/>
      <c r="T1206" s="244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5" t="s">
        <v>173</v>
      </c>
      <c r="AU1206" s="245" t="s">
        <v>85</v>
      </c>
      <c r="AV1206" s="13" t="s">
        <v>85</v>
      </c>
      <c r="AW1206" s="13" t="s">
        <v>37</v>
      </c>
      <c r="AX1206" s="13" t="s">
        <v>75</v>
      </c>
      <c r="AY1206" s="245" t="s">
        <v>144</v>
      </c>
    </row>
    <row r="1207" s="14" customFormat="1">
      <c r="A1207" s="14"/>
      <c r="B1207" s="246"/>
      <c r="C1207" s="247"/>
      <c r="D1207" s="227" t="s">
        <v>173</v>
      </c>
      <c r="E1207" s="248" t="s">
        <v>19</v>
      </c>
      <c r="F1207" s="249" t="s">
        <v>175</v>
      </c>
      <c r="G1207" s="247"/>
      <c r="H1207" s="250">
        <v>4</v>
      </c>
      <c r="I1207" s="251"/>
      <c r="J1207" s="247"/>
      <c r="K1207" s="247"/>
      <c r="L1207" s="252"/>
      <c r="M1207" s="253"/>
      <c r="N1207" s="254"/>
      <c r="O1207" s="254"/>
      <c r="P1207" s="254"/>
      <c r="Q1207" s="254"/>
      <c r="R1207" s="254"/>
      <c r="S1207" s="254"/>
      <c r="T1207" s="255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6" t="s">
        <v>173</v>
      </c>
      <c r="AU1207" s="256" t="s">
        <v>85</v>
      </c>
      <c r="AV1207" s="14" t="s">
        <v>176</v>
      </c>
      <c r="AW1207" s="14" t="s">
        <v>37</v>
      </c>
      <c r="AX1207" s="14" t="s">
        <v>83</v>
      </c>
      <c r="AY1207" s="256" t="s">
        <v>144</v>
      </c>
    </row>
    <row r="1208" s="2" customFormat="1" ht="14.4" customHeight="1">
      <c r="A1208" s="40"/>
      <c r="B1208" s="41"/>
      <c r="C1208" s="282" t="s">
        <v>1508</v>
      </c>
      <c r="D1208" s="282" t="s">
        <v>630</v>
      </c>
      <c r="E1208" s="283" t="s">
        <v>1509</v>
      </c>
      <c r="F1208" s="284" t="s">
        <v>1510</v>
      </c>
      <c r="G1208" s="285" t="s">
        <v>150</v>
      </c>
      <c r="H1208" s="286">
        <v>4</v>
      </c>
      <c r="I1208" s="287"/>
      <c r="J1208" s="288">
        <f>ROUND(I1208*H1208,2)</f>
        <v>0</v>
      </c>
      <c r="K1208" s="284" t="s">
        <v>151</v>
      </c>
      <c r="L1208" s="289"/>
      <c r="M1208" s="290" t="s">
        <v>19</v>
      </c>
      <c r="N1208" s="291" t="s">
        <v>46</v>
      </c>
      <c r="O1208" s="86"/>
      <c r="P1208" s="223">
        <f>O1208*H1208</f>
        <v>0</v>
      </c>
      <c r="Q1208" s="223">
        <v>0.001</v>
      </c>
      <c r="R1208" s="223">
        <f>Q1208*H1208</f>
        <v>0.0040000000000000001</v>
      </c>
      <c r="S1208" s="223">
        <v>0</v>
      </c>
      <c r="T1208" s="224">
        <f>S1208*H1208</f>
        <v>0</v>
      </c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R1208" s="225" t="s">
        <v>549</v>
      </c>
      <c r="AT1208" s="225" t="s">
        <v>630</v>
      </c>
      <c r="AU1208" s="225" t="s">
        <v>85</v>
      </c>
      <c r="AY1208" s="19" t="s">
        <v>144</v>
      </c>
      <c r="BE1208" s="226">
        <f>IF(N1208="základní",J1208,0)</f>
        <v>0</v>
      </c>
      <c r="BF1208" s="226">
        <f>IF(N1208="snížená",J1208,0)</f>
        <v>0</v>
      </c>
      <c r="BG1208" s="226">
        <f>IF(N1208="zákl. přenesená",J1208,0)</f>
        <v>0</v>
      </c>
      <c r="BH1208" s="226">
        <f>IF(N1208="sníž. přenesená",J1208,0)</f>
        <v>0</v>
      </c>
      <c r="BI1208" s="226">
        <f>IF(N1208="nulová",J1208,0)</f>
        <v>0</v>
      </c>
      <c r="BJ1208" s="19" t="s">
        <v>83</v>
      </c>
      <c r="BK1208" s="226">
        <f>ROUND(I1208*H1208,2)</f>
        <v>0</v>
      </c>
      <c r="BL1208" s="19" t="s">
        <v>203</v>
      </c>
      <c r="BM1208" s="225" t="s">
        <v>1511</v>
      </c>
    </row>
    <row r="1209" s="2" customFormat="1">
      <c r="A1209" s="40"/>
      <c r="B1209" s="41"/>
      <c r="C1209" s="42"/>
      <c r="D1209" s="227" t="s">
        <v>154</v>
      </c>
      <c r="E1209" s="42"/>
      <c r="F1209" s="228" t="s">
        <v>1510</v>
      </c>
      <c r="G1209" s="42"/>
      <c r="H1209" s="42"/>
      <c r="I1209" s="229"/>
      <c r="J1209" s="42"/>
      <c r="K1209" s="42"/>
      <c r="L1209" s="46"/>
      <c r="M1209" s="230"/>
      <c r="N1209" s="231"/>
      <c r="O1209" s="86"/>
      <c r="P1209" s="86"/>
      <c r="Q1209" s="86"/>
      <c r="R1209" s="86"/>
      <c r="S1209" s="86"/>
      <c r="T1209" s="87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T1209" s="19" t="s">
        <v>154</v>
      </c>
      <c r="AU1209" s="19" t="s">
        <v>85</v>
      </c>
    </row>
    <row r="1210" s="2" customFormat="1" ht="14.4" customHeight="1">
      <c r="A1210" s="40"/>
      <c r="B1210" s="41"/>
      <c r="C1210" s="214" t="s">
        <v>1512</v>
      </c>
      <c r="D1210" s="214" t="s">
        <v>147</v>
      </c>
      <c r="E1210" s="215" t="s">
        <v>1513</v>
      </c>
      <c r="F1210" s="216" t="s">
        <v>1514</v>
      </c>
      <c r="G1210" s="217" t="s">
        <v>150</v>
      </c>
      <c r="H1210" s="218">
        <v>1</v>
      </c>
      <c r="I1210" s="219"/>
      <c r="J1210" s="220">
        <f>ROUND(I1210*H1210,2)</f>
        <v>0</v>
      </c>
      <c r="K1210" s="216" t="s">
        <v>151</v>
      </c>
      <c r="L1210" s="46"/>
      <c r="M1210" s="221" t="s">
        <v>19</v>
      </c>
      <c r="N1210" s="222" t="s">
        <v>46</v>
      </c>
      <c r="O1210" s="86"/>
      <c r="P1210" s="223">
        <f>O1210*H1210</f>
        <v>0</v>
      </c>
      <c r="Q1210" s="223">
        <v>0</v>
      </c>
      <c r="R1210" s="223">
        <f>Q1210*H1210</f>
        <v>0</v>
      </c>
      <c r="S1210" s="223">
        <v>0</v>
      </c>
      <c r="T1210" s="224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25" t="s">
        <v>203</v>
      </c>
      <c r="AT1210" s="225" t="s">
        <v>147</v>
      </c>
      <c r="AU1210" s="225" t="s">
        <v>85</v>
      </c>
      <c r="AY1210" s="19" t="s">
        <v>144</v>
      </c>
      <c r="BE1210" s="226">
        <f>IF(N1210="základní",J1210,0)</f>
        <v>0</v>
      </c>
      <c r="BF1210" s="226">
        <f>IF(N1210="snížená",J1210,0)</f>
        <v>0</v>
      </c>
      <c r="BG1210" s="226">
        <f>IF(N1210="zákl. přenesená",J1210,0)</f>
        <v>0</v>
      </c>
      <c r="BH1210" s="226">
        <f>IF(N1210="sníž. přenesená",J1210,0)</f>
        <v>0</v>
      </c>
      <c r="BI1210" s="226">
        <f>IF(N1210="nulová",J1210,0)</f>
        <v>0</v>
      </c>
      <c r="BJ1210" s="19" t="s">
        <v>83</v>
      </c>
      <c r="BK1210" s="226">
        <f>ROUND(I1210*H1210,2)</f>
        <v>0</v>
      </c>
      <c r="BL1210" s="19" t="s">
        <v>203</v>
      </c>
      <c r="BM1210" s="225" t="s">
        <v>1515</v>
      </c>
    </row>
    <row r="1211" s="2" customFormat="1">
      <c r="A1211" s="40"/>
      <c r="B1211" s="41"/>
      <c r="C1211" s="42"/>
      <c r="D1211" s="227" t="s">
        <v>154</v>
      </c>
      <c r="E1211" s="42"/>
      <c r="F1211" s="228" t="s">
        <v>1516</v>
      </c>
      <c r="G1211" s="42"/>
      <c r="H1211" s="42"/>
      <c r="I1211" s="229"/>
      <c r="J1211" s="42"/>
      <c r="K1211" s="42"/>
      <c r="L1211" s="46"/>
      <c r="M1211" s="230"/>
      <c r="N1211" s="231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154</v>
      </c>
      <c r="AU1211" s="19" t="s">
        <v>85</v>
      </c>
    </row>
    <row r="1212" s="2" customFormat="1">
      <c r="A1212" s="40"/>
      <c r="B1212" s="41"/>
      <c r="C1212" s="42"/>
      <c r="D1212" s="232" t="s">
        <v>155</v>
      </c>
      <c r="E1212" s="42"/>
      <c r="F1212" s="233" t="s">
        <v>1517</v>
      </c>
      <c r="G1212" s="42"/>
      <c r="H1212" s="42"/>
      <c r="I1212" s="229"/>
      <c r="J1212" s="42"/>
      <c r="K1212" s="42"/>
      <c r="L1212" s="46"/>
      <c r="M1212" s="230"/>
      <c r="N1212" s="231"/>
      <c r="O1212" s="86"/>
      <c r="P1212" s="86"/>
      <c r="Q1212" s="86"/>
      <c r="R1212" s="86"/>
      <c r="S1212" s="86"/>
      <c r="T1212" s="87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T1212" s="19" t="s">
        <v>155</v>
      </c>
      <c r="AU1212" s="19" t="s">
        <v>85</v>
      </c>
    </row>
    <row r="1213" s="2" customFormat="1" ht="14.4" customHeight="1">
      <c r="A1213" s="40"/>
      <c r="B1213" s="41"/>
      <c r="C1213" s="282" t="s">
        <v>1518</v>
      </c>
      <c r="D1213" s="282" t="s">
        <v>630</v>
      </c>
      <c r="E1213" s="283" t="s">
        <v>1519</v>
      </c>
      <c r="F1213" s="284" t="s">
        <v>1520</v>
      </c>
      <c r="G1213" s="285" t="s">
        <v>1435</v>
      </c>
      <c r="H1213" s="286">
        <v>1</v>
      </c>
      <c r="I1213" s="287"/>
      <c r="J1213" s="288">
        <f>ROUND(I1213*H1213,2)</f>
        <v>0</v>
      </c>
      <c r="K1213" s="284" t="s">
        <v>19</v>
      </c>
      <c r="L1213" s="289"/>
      <c r="M1213" s="290" t="s">
        <v>19</v>
      </c>
      <c r="N1213" s="291" t="s">
        <v>46</v>
      </c>
      <c r="O1213" s="86"/>
      <c r="P1213" s="223">
        <f>O1213*H1213</f>
        <v>0</v>
      </c>
      <c r="Q1213" s="223">
        <v>0.024230000000000002</v>
      </c>
      <c r="R1213" s="223">
        <f>Q1213*H1213</f>
        <v>0.024230000000000002</v>
      </c>
      <c r="S1213" s="223">
        <v>0</v>
      </c>
      <c r="T1213" s="224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5" t="s">
        <v>549</v>
      </c>
      <c r="AT1213" s="225" t="s">
        <v>630</v>
      </c>
      <c r="AU1213" s="225" t="s">
        <v>85</v>
      </c>
      <c r="AY1213" s="19" t="s">
        <v>144</v>
      </c>
      <c r="BE1213" s="226">
        <f>IF(N1213="základní",J1213,0)</f>
        <v>0</v>
      </c>
      <c r="BF1213" s="226">
        <f>IF(N1213="snížená",J1213,0)</f>
        <v>0</v>
      </c>
      <c r="BG1213" s="226">
        <f>IF(N1213="zákl. přenesená",J1213,0)</f>
        <v>0</v>
      </c>
      <c r="BH1213" s="226">
        <f>IF(N1213="sníž. přenesená",J1213,0)</f>
        <v>0</v>
      </c>
      <c r="BI1213" s="226">
        <f>IF(N1213="nulová",J1213,0)</f>
        <v>0</v>
      </c>
      <c r="BJ1213" s="19" t="s">
        <v>83</v>
      </c>
      <c r="BK1213" s="226">
        <f>ROUND(I1213*H1213,2)</f>
        <v>0</v>
      </c>
      <c r="BL1213" s="19" t="s">
        <v>203</v>
      </c>
      <c r="BM1213" s="225" t="s">
        <v>1521</v>
      </c>
    </row>
    <row r="1214" s="2" customFormat="1">
      <c r="A1214" s="40"/>
      <c r="B1214" s="41"/>
      <c r="C1214" s="42"/>
      <c r="D1214" s="227" t="s">
        <v>154</v>
      </c>
      <c r="E1214" s="42"/>
      <c r="F1214" s="228" t="s">
        <v>1520</v>
      </c>
      <c r="G1214" s="42"/>
      <c r="H1214" s="42"/>
      <c r="I1214" s="229"/>
      <c r="J1214" s="42"/>
      <c r="K1214" s="42"/>
      <c r="L1214" s="46"/>
      <c r="M1214" s="230"/>
      <c r="N1214" s="231"/>
      <c r="O1214" s="86"/>
      <c r="P1214" s="86"/>
      <c r="Q1214" s="86"/>
      <c r="R1214" s="86"/>
      <c r="S1214" s="86"/>
      <c r="T1214" s="87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T1214" s="19" t="s">
        <v>154</v>
      </c>
      <c r="AU1214" s="19" t="s">
        <v>85</v>
      </c>
    </row>
    <row r="1215" s="2" customFormat="1">
      <c r="A1215" s="40"/>
      <c r="B1215" s="41"/>
      <c r="C1215" s="42"/>
      <c r="D1215" s="227" t="s">
        <v>162</v>
      </c>
      <c r="E1215" s="42"/>
      <c r="F1215" s="234" t="s">
        <v>1522</v>
      </c>
      <c r="G1215" s="42"/>
      <c r="H1215" s="42"/>
      <c r="I1215" s="229"/>
      <c r="J1215" s="42"/>
      <c r="K1215" s="42"/>
      <c r="L1215" s="46"/>
      <c r="M1215" s="230"/>
      <c r="N1215" s="231"/>
      <c r="O1215" s="86"/>
      <c r="P1215" s="86"/>
      <c r="Q1215" s="86"/>
      <c r="R1215" s="86"/>
      <c r="S1215" s="86"/>
      <c r="T1215" s="87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T1215" s="19" t="s">
        <v>162</v>
      </c>
      <c r="AU1215" s="19" t="s">
        <v>85</v>
      </c>
    </row>
    <row r="1216" s="13" customFormat="1">
      <c r="A1216" s="13"/>
      <c r="B1216" s="235"/>
      <c r="C1216" s="236"/>
      <c r="D1216" s="227" t="s">
        <v>173</v>
      </c>
      <c r="E1216" s="237" t="s">
        <v>19</v>
      </c>
      <c r="F1216" s="238" t="s">
        <v>83</v>
      </c>
      <c r="G1216" s="236"/>
      <c r="H1216" s="239">
        <v>1</v>
      </c>
      <c r="I1216" s="240"/>
      <c r="J1216" s="236"/>
      <c r="K1216" s="236"/>
      <c r="L1216" s="241"/>
      <c r="M1216" s="242"/>
      <c r="N1216" s="243"/>
      <c r="O1216" s="243"/>
      <c r="P1216" s="243"/>
      <c r="Q1216" s="243"/>
      <c r="R1216" s="243"/>
      <c r="S1216" s="243"/>
      <c r="T1216" s="24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45" t="s">
        <v>173</v>
      </c>
      <c r="AU1216" s="245" t="s">
        <v>85</v>
      </c>
      <c r="AV1216" s="13" t="s">
        <v>85</v>
      </c>
      <c r="AW1216" s="13" t="s">
        <v>37</v>
      </c>
      <c r="AX1216" s="13" t="s">
        <v>75</v>
      </c>
      <c r="AY1216" s="245" t="s">
        <v>144</v>
      </c>
    </row>
    <row r="1217" s="14" customFormat="1">
      <c r="A1217" s="14"/>
      <c r="B1217" s="246"/>
      <c r="C1217" s="247"/>
      <c r="D1217" s="227" t="s">
        <v>173</v>
      </c>
      <c r="E1217" s="248" t="s">
        <v>19</v>
      </c>
      <c r="F1217" s="249" t="s">
        <v>175</v>
      </c>
      <c r="G1217" s="247"/>
      <c r="H1217" s="250">
        <v>1</v>
      </c>
      <c r="I1217" s="251"/>
      <c r="J1217" s="247"/>
      <c r="K1217" s="247"/>
      <c r="L1217" s="252"/>
      <c r="M1217" s="253"/>
      <c r="N1217" s="254"/>
      <c r="O1217" s="254"/>
      <c r="P1217" s="254"/>
      <c r="Q1217" s="254"/>
      <c r="R1217" s="254"/>
      <c r="S1217" s="254"/>
      <c r="T1217" s="255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56" t="s">
        <v>173</v>
      </c>
      <c r="AU1217" s="256" t="s">
        <v>85</v>
      </c>
      <c r="AV1217" s="14" t="s">
        <v>176</v>
      </c>
      <c r="AW1217" s="14" t="s">
        <v>37</v>
      </c>
      <c r="AX1217" s="14" t="s">
        <v>83</v>
      </c>
      <c r="AY1217" s="256" t="s">
        <v>144</v>
      </c>
    </row>
    <row r="1218" s="2" customFormat="1" ht="22.2" customHeight="1">
      <c r="A1218" s="40"/>
      <c r="B1218" s="41"/>
      <c r="C1218" s="214" t="s">
        <v>1523</v>
      </c>
      <c r="D1218" s="214" t="s">
        <v>147</v>
      </c>
      <c r="E1218" s="215" t="s">
        <v>1524</v>
      </c>
      <c r="F1218" s="216" t="s">
        <v>1525</v>
      </c>
      <c r="G1218" s="217" t="s">
        <v>187</v>
      </c>
      <c r="H1218" s="218">
        <v>9.7789999999999999</v>
      </c>
      <c r="I1218" s="219"/>
      <c r="J1218" s="220">
        <f>ROUND(I1218*H1218,2)</f>
        <v>0</v>
      </c>
      <c r="K1218" s="216" t="s">
        <v>19</v>
      </c>
      <c r="L1218" s="46"/>
      <c r="M1218" s="221" t="s">
        <v>19</v>
      </c>
      <c r="N1218" s="222" t="s">
        <v>46</v>
      </c>
      <c r="O1218" s="86"/>
      <c r="P1218" s="223">
        <f>O1218*H1218</f>
        <v>0</v>
      </c>
      <c r="Q1218" s="223">
        <v>0.00014999999999999999</v>
      </c>
      <c r="R1218" s="223">
        <f>Q1218*H1218</f>
        <v>0.0014668499999999998</v>
      </c>
      <c r="S1218" s="223">
        <v>0</v>
      </c>
      <c r="T1218" s="224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5" t="s">
        <v>203</v>
      </c>
      <c r="AT1218" s="225" t="s">
        <v>147</v>
      </c>
      <c r="AU1218" s="225" t="s">
        <v>85</v>
      </c>
      <c r="AY1218" s="19" t="s">
        <v>144</v>
      </c>
      <c r="BE1218" s="226">
        <f>IF(N1218="základní",J1218,0)</f>
        <v>0</v>
      </c>
      <c r="BF1218" s="226">
        <f>IF(N1218="snížená",J1218,0)</f>
        <v>0</v>
      </c>
      <c r="BG1218" s="226">
        <f>IF(N1218="zákl. přenesená",J1218,0)</f>
        <v>0</v>
      </c>
      <c r="BH1218" s="226">
        <f>IF(N1218="sníž. přenesená",J1218,0)</f>
        <v>0</v>
      </c>
      <c r="BI1218" s="226">
        <f>IF(N1218="nulová",J1218,0)</f>
        <v>0</v>
      </c>
      <c r="BJ1218" s="19" t="s">
        <v>83</v>
      </c>
      <c r="BK1218" s="226">
        <f>ROUND(I1218*H1218,2)</f>
        <v>0</v>
      </c>
      <c r="BL1218" s="19" t="s">
        <v>203</v>
      </c>
      <c r="BM1218" s="225" t="s">
        <v>1526</v>
      </c>
    </row>
    <row r="1219" s="2" customFormat="1">
      <c r="A1219" s="40"/>
      <c r="B1219" s="41"/>
      <c r="C1219" s="42"/>
      <c r="D1219" s="227" t="s">
        <v>154</v>
      </c>
      <c r="E1219" s="42"/>
      <c r="F1219" s="228" t="s">
        <v>1525</v>
      </c>
      <c r="G1219" s="42"/>
      <c r="H1219" s="42"/>
      <c r="I1219" s="229"/>
      <c r="J1219" s="42"/>
      <c r="K1219" s="42"/>
      <c r="L1219" s="46"/>
      <c r="M1219" s="230"/>
      <c r="N1219" s="231"/>
      <c r="O1219" s="86"/>
      <c r="P1219" s="86"/>
      <c r="Q1219" s="86"/>
      <c r="R1219" s="86"/>
      <c r="S1219" s="86"/>
      <c r="T1219" s="87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T1219" s="19" t="s">
        <v>154</v>
      </c>
      <c r="AU1219" s="19" t="s">
        <v>85</v>
      </c>
    </row>
    <row r="1220" s="2" customFormat="1">
      <c r="A1220" s="40"/>
      <c r="B1220" s="41"/>
      <c r="C1220" s="42"/>
      <c r="D1220" s="227" t="s">
        <v>162</v>
      </c>
      <c r="E1220" s="42"/>
      <c r="F1220" s="234" t="s">
        <v>1527</v>
      </c>
      <c r="G1220" s="42"/>
      <c r="H1220" s="42"/>
      <c r="I1220" s="229"/>
      <c r="J1220" s="42"/>
      <c r="K1220" s="42"/>
      <c r="L1220" s="46"/>
      <c r="M1220" s="230"/>
      <c r="N1220" s="231"/>
      <c r="O1220" s="86"/>
      <c r="P1220" s="86"/>
      <c r="Q1220" s="86"/>
      <c r="R1220" s="86"/>
      <c r="S1220" s="86"/>
      <c r="T1220" s="87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T1220" s="19" t="s">
        <v>162</v>
      </c>
      <c r="AU1220" s="19" t="s">
        <v>85</v>
      </c>
    </row>
    <row r="1221" s="13" customFormat="1">
      <c r="A1221" s="13"/>
      <c r="B1221" s="235"/>
      <c r="C1221" s="236"/>
      <c r="D1221" s="227" t="s">
        <v>173</v>
      </c>
      <c r="E1221" s="237" t="s">
        <v>19</v>
      </c>
      <c r="F1221" s="238" t="s">
        <v>1528</v>
      </c>
      <c r="G1221" s="236"/>
      <c r="H1221" s="239">
        <v>9.7789999999999999</v>
      </c>
      <c r="I1221" s="240"/>
      <c r="J1221" s="236"/>
      <c r="K1221" s="236"/>
      <c r="L1221" s="241"/>
      <c r="M1221" s="242"/>
      <c r="N1221" s="243"/>
      <c r="O1221" s="243"/>
      <c r="P1221" s="243"/>
      <c r="Q1221" s="243"/>
      <c r="R1221" s="243"/>
      <c r="S1221" s="243"/>
      <c r="T1221" s="24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5" t="s">
        <v>173</v>
      </c>
      <c r="AU1221" s="245" t="s">
        <v>85</v>
      </c>
      <c r="AV1221" s="13" t="s">
        <v>85</v>
      </c>
      <c r="AW1221" s="13" t="s">
        <v>37</v>
      </c>
      <c r="AX1221" s="13" t="s">
        <v>75</v>
      </c>
      <c r="AY1221" s="245" t="s">
        <v>144</v>
      </c>
    </row>
    <row r="1222" s="14" customFormat="1">
      <c r="A1222" s="14"/>
      <c r="B1222" s="246"/>
      <c r="C1222" s="247"/>
      <c r="D1222" s="227" t="s">
        <v>173</v>
      </c>
      <c r="E1222" s="248" t="s">
        <v>19</v>
      </c>
      <c r="F1222" s="249" t="s">
        <v>175</v>
      </c>
      <c r="G1222" s="247"/>
      <c r="H1222" s="250">
        <v>9.7789999999999999</v>
      </c>
      <c r="I1222" s="251"/>
      <c r="J1222" s="247"/>
      <c r="K1222" s="247"/>
      <c r="L1222" s="252"/>
      <c r="M1222" s="253"/>
      <c r="N1222" s="254"/>
      <c r="O1222" s="254"/>
      <c r="P1222" s="254"/>
      <c r="Q1222" s="254"/>
      <c r="R1222" s="254"/>
      <c r="S1222" s="254"/>
      <c r="T1222" s="255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6" t="s">
        <v>173</v>
      </c>
      <c r="AU1222" s="256" t="s">
        <v>85</v>
      </c>
      <c r="AV1222" s="14" t="s">
        <v>176</v>
      </c>
      <c r="AW1222" s="14" t="s">
        <v>37</v>
      </c>
      <c r="AX1222" s="14" t="s">
        <v>83</v>
      </c>
      <c r="AY1222" s="256" t="s">
        <v>144</v>
      </c>
    </row>
    <row r="1223" s="2" customFormat="1" ht="22.2" customHeight="1">
      <c r="A1223" s="40"/>
      <c r="B1223" s="41"/>
      <c r="C1223" s="214" t="s">
        <v>1529</v>
      </c>
      <c r="D1223" s="214" t="s">
        <v>147</v>
      </c>
      <c r="E1223" s="215" t="s">
        <v>1530</v>
      </c>
      <c r="F1223" s="216" t="s">
        <v>1531</v>
      </c>
      <c r="G1223" s="217" t="s">
        <v>187</v>
      </c>
      <c r="H1223" s="218">
        <v>5.9500000000000002</v>
      </c>
      <c r="I1223" s="219"/>
      <c r="J1223" s="220">
        <f>ROUND(I1223*H1223,2)</f>
        <v>0</v>
      </c>
      <c r="K1223" s="216" t="s">
        <v>19</v>
      </c>
      <c r="L1223" s="46"/>
      <c r="M1223" s="221" t="s">
        <v>19</v>
      </c>
      <c r="N1223" s="222" t="s">
        <v>46</v>
      </c>
      <c r="O1223" s="86"/>
      <c r="P1223" s="223">
        <f>O1223*H1223</f>
        <v>0</v>
      </c>
      <c r="Q1223" s="223">
        <v>0.00014999999999999999</v>
      </c>
      <c r="R1223" s="223">
        <f>Q1223*H1223</f>
        <v>0.00089249999999999996</v>
      </c>
      <c r="S1223" s="223">
        <v>0</v>
      </c>
      <c r="T1223" s="224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5" t="s">
        <v>203</v>
      </c>
      <c r="AT1223" s="225" t="s">
        <v>147</v>
      </c>
      <c r="AU1223" s="225" t="s">
        <v>85</v>
      </c>
      <c r="AY1223" s="19" t="s">
        <v>144</v>
      </c>
      <c r="BE1223" s="226">
        <f>IF(N1223="základní",J1223,0)</f>
        <v>0</v>
      </c>
      <c r="BF1223" s="226">
        <f>IF(N1223="snížená",J1223,0)</f>
        <v>0</v>
      </c>
      <c r="BG1223" s="226">
        <f>IF(N1223="zákl. přenesená",J1223,0)</f>
        <v>0</v>
      </c>
      <c r="BH1223" s="226">
        <f>IF(N1223="sníž. přenesená",J1223,0)</f>
        <v>0</v>
      </c>
      <c r="BI1223" s="226">
        <f>IF(N1223="nulová",J1223,0)</f>
        <v>0</v>
      </c>
      <c r="BJ1223" s="19" t="s">
        <v>83</v>
      </c>
      <c r="BK1223" s="226">
        <f>ROUND(I1223*H1223,2)</f>
        <v>0</v>
      </c>
      <c r="BL1223" s="19" t="s">
        <v>203</v>
      </c>
      <c r="BM1223" s="225" t="s">
        <v>1532</v>
      </c>
    </row>
    <row r="1224" s="2" customFormat="1">
      <c r="A1224" s="40"/>
      <c r="B1224" s="41"/>
      <c r="C1224" s="42"/>
      <c r="D1224" s="227" t="s">
        <v>154</v>
      </c>
      <c r="E1224" s="42"/>
      <c r="F1224" s="228" t="s">
        <v>1531</v>
      </c>
      <c r="G1224" s="42"/>
      <c r="H1224" s="42"/>
      <c r="I1224" s="229"/>
      <c r="J1224" s="42"/>
      <c r="K1224" s="42"/>
      <c r="L1224" s="46"/>
      <c r="M1224" s="230"/>
      <c r="N1224" s="231"/>
      <c r="O1224" s="86"/>
      <c r="P1224" s="86"/>
      <c r="Q1224" s="86"/>
      <c r="R1224" s="86"/>
      <c r="S1224" s="86"/>
      <c r="T1224" s="87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T1224" s="19" t="s">
        <v>154</v>
      </c>
      <c r="AU1224" s="19" t="s">
        <v>85</v>
      </c>
    </row>
    <row r="1225" s="2" customFormat="1">
      <c r="A1225" s="40"/>
      <c r="B1225" s="41"/>
      <c r="C1225" s="42"/>
      <c r="D1225" s="227" t="s">
        <v>162</v>
      </c>
      <c r="E1225" s="42"/>
      <c r="F1225" s="234" t="s">
        <v>1533</v>
      </c>
      <c r="G1225" s="42"/>
      <c r="H1225" s="42"/>
      <c r="I1225" s="229"/>
      <c r="J1225" s="42"/>
      <c r="K1225" s="42"/>
      <c r="L1225" s="46"/>
      <c r="M1225" s="230"/>
      <c r="N1225" s="231"/>
      <c r="O1225" s="86"/>
      <c r="P1225" s="86"/>
      <c r="Q1225" s="86"/>
      <c r="R1225" s="86"/>
      <c r="S1225" s="86"/>
      <c r="T1225" s="87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T1225" s="19" t="s">
        <v>162</v>
      </c>
      <c r="AU1225" s="19" t="s">
        <v>85</v>
      </c>
    </row>
    <row r="1226" s="13" customFormat="1">
      <c r="A1226" s="13"/>
      <c r="B1226" s="235"/>
      <c r="C1226" s="236"/>
      <c r="D1226" s="227" t="s">
        <v>173</v>
      </c>
      <c r="E1226" s="237" t="s">
        <v>19</v>
      </c>
      <c r="F1226" s="238" t="s">
        <v>1534</v>
      </c>
      <c r="G1226" s="236"/>
      <c r="H1226" s="239">
        <v>5.9500000000000002</v>
      </c>
      <c r="I1226" s="240"/>
      <c r="J1226" s="236"/>
      <c r="K1226" s="236"/>
      <c r="L1226" s="241"/>
      <c r="M1226" s="242"/>
      <c r="N1226" s="243"/>
      <c r="O1226" s="243"/>
      <c r="P1226" s="243"/>
      <c r="Q1226" s="243"/>
      <c r="R1226" s="243"/>
      <c r="S1226" s="243"/>
      <c r="T1226" s="24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5" t="s">
        <v>173</v>
      </c>
      <c r="AU1226" s="245" t="s">
        <v>85</v>
      </c>
      <c r="AV1226" s="13" t="s">
        <v>85</v>
      </c>
      <c r="AW1226" s="13" t="s">
        <v>37</v>
      </c>
      <c r="AX1226" s="13" t="s">
        <v>75</v>
      </c>
      <c r="AY1226" s="245" t="s">
        <v>144</v>
      </c>
    </row>
    <row r="1227" s="14" customFormat="1">
      <c r="A1227" s="14"/>
      <c r="B1227" s="246"/>
      <c r="C1227" s="247"/>
      <c r="D1227" s="227" t="s">
        <v>173</v>
      </c>
      <c r="E1227" s="248" t="s">
        <v>19</v>
      </c>
      <c r="F1227" s="249" t="s">
        <v>175</v>
      </c>
      <c r="G1227" s="247"/>
      <c r="H1227" s="250">
        <v>5.9500000000000002</v>
      </c>
      <c r="I1227" s="251"/>
      <c r="J1227" s="247"/>
      <c r="K1227" s="247"/>
      <c r="L1227" s="252"/>
      <c r="M1227" s="253"/>
      <c r="N1227" s="254"/>
      <c r="O1227" s="254"/>
      <c r="P1227" s="254"/>
      <c r="Q1227" s="254"/>
      <c r="R1227" s="254"/>
      <c r="S1227" s="254"/>
      <c r="T1227" s="255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6" t="s">
        <v>173</v>
      </c>
      <c r="AU1227" s="256" t="s">
        <v>85</v>
      </c>
      <c r="AV1227" s="14" t="s">
        <v>176</v>
      </c>
      <c r="AW1227" s="14" t="s">
        <v>37</v>
      </c>
      <c r="AX1227" s="14" t="s">
        <v>83</v>
      </c>
      <c r="AY1227" s="256" t="s">
        <v>144</v>
      </c>
    </row>
    <row r="1228" s="2" customFormat="1" ht="14.4" customHeight="1">
      <c r="A1228" s="40"/>
      <c r="B1228" s="41"/>
      <c r="C1228" s="214" t="s">
        <v>1535</v>
      </c>
      <c r="D1228" s="214" t="s">
        <v>147</v>
      </c>
      <c r="E1228" s="215" t="s">
        <v>1536</v>
      </c>
      <c r="F1228" s="216" t="s">
        <v>1537</v>
      </c>
      <c r="G1228" s="217" t="s">
        <v>435</v>
      </c>
      <c r="H1228" s="218">
        <v>0.71299999999999997</v>
      </c>
      <c r="I1228" s="219"/>
      <c r="J1228" s="220">
        <f>ROUND(I1228*H1228,2)</f>
        <v>0</v>
      </c>
      <c r="K1228" s="216" t="s">
        <v>151</v>
      </c>
      <c r="L1228" s="46"/>
      <c r="M1228" s="221" t="s">
        <v>19</v>
      </c>
      <c r="N1228" s="222" t="s">
        <v>46</v>
      </c>
      <c r="O1228" s="86"/>
      <c r="P1228" s="223">
        <f>O1228*H1228</f>
        <v>0</v>
      </c>
      <c r="Q1228" s="223">
        <v>0</v>
      </c>
      <c r="R1228" s="223">
        <f>Q1228*H1228</f>
        <v>0</v>
      </c>
      <c r="S1228" s="223">
        <v>0</v>
      </c>
      <c r="T1228" s="224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5" t="s">
        <v>203</v>
      </c>
      <c r="AT1228" s="225" t="s">
        <v>147</v>
      </c>
      <c r="AU1228" s="225" t="s">
        <v>85</v>
      </c>
      <c r="AY1228" s="19" t="s">
        <v>144</v>
      </c>
      <c r="BE1228" s="226">
        <f>IF(N1228="základní",J1228,0)</f>
        <v>0</v>
      </c>
      <c r="BF1228" s="226">
        <f>IF(N1228="snížená",J1228,0)</f>
        <v>0</v>
      </c>
      <c r="BG1228" s="226">
        <f>IF(N1228="zákl. přenesená",J1228,0)</f>
        <v>0</v>
      </c>
      <c r="BH1228" s="226">
        <f>IF(N1228="sníž. přenesená",J1228,0)</f>
        <v>0</v>
      </c>
      <c r="BI1228" s="226">
        <f>IF(N1228="nulová",J1228,0)</f>
        <v>0</v>
      </c>
      <c r="BJ1228" s="19" t="s">
        <v>83</v>
      </c>
      <c r="BK1228" s="226">
        <f>ROUND(I1228*H1228,2)</f>
        <v>0</v>
      </c>
      <c r="BL1228" s="19" t="s">
        <v>203</v>
      </c>
      <c r="BM1228" s="225" t="s">
        <v>1538</v>
      </c>
    </row>
    <row r="1229" s="2" customFormat="1">
      <c r="A1229" s="40"/>
      <c r="B1229" s="41"/>
      <c r="C1229" s="42"/>
      <c r="D1229" s="227" t="s">
        <v>154</v>
      </c>
      <c r="E1229" s="42"/>
      <c r="F1229" s="228" t="s">
        <v>1539</v>
      </c>
      <c r="G1229" s="42"/>
      <c r="H1229" s="42"/>
      <c r="I1229" s="229"/>
      <c r="J1229" s="42"/>
      <c r="K1229" s="42"/>
      <c r="L1229" s="46"/>
      <c r="M1229" s="230"/>
      <c r="N1229" s="231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154</v>
      </c>
      <c r="AU1229" s="19" t="s">
        <v>85</v>
      </c>
    </row>
    <row r="1230" s="2" customFormat="1">
      <c r="A1230" s="40"/>
      <c r="B1230" s="41"/>
      <c r="C1230" s="42"/>
      <c r="D1230" s="232" t="s">
        <v>155</v>
      </c>
      <c r="E1230" s="42"/>
      <c r="F1230" s="233" t="s">
        <v>1540</v>
      </c>
      <c r="G1230" s="42"/>
      <c r="H1230" s="42"/>
      <c r="I1230" s="229"/>
      <c r="J1230" s="42"/>
      <c r="K1230" s="42"/>
      <c r="L1230" s="46"/>
      <c r="M1230" s="230"/>
      <c r="N1230" s="231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155</v>
      </c>
      <c r="AU1230" s="19" t="s">
        <v>85</v>
      </c>
    </row>
    <row r="1231" s="12" customFormat="1" ht="22.8" customHeight="1">
      <c r="A1231" s="12"/>
      <c r="B1231" s="198"/>
      <c r="C1231" s="199"/>
      <c r="D1231" s="200" t="s">
        <v>74</v>
      </c>
      <c r="E1231" s="212" t="s">
        <v>1541</v>
      </c>
      <c r="F1231" s="212" t="s">
        <v>1542</v>
      </c>
      <c r="G1231" s="199"/>
      <c r="H1231" s="199"/>
      <c r="I1231" s="202"/>
      <c r="J1231" s="213">
        <f>BK1231</f>
        <v>0</v>
      </c>
      <c r="K1231" s="199"/>
      <c r="L1231" s="204"/>
      <c r="M1231" s="205"/>
      <c r="N1231" s="206"/>
      <c r="O1231" s="206"/>
      <c r="P1231" s="207">
        <f>SUM(P1232:P1272)</f>
        <v>0</v>
      </c>
      <c r="Q1231" s="206"/>
      <c r="R1231" s="207">
        <f>SUM(R1232:R1272)</f>
        <v>1.3768122</v>
      </c>
      <c r="S1231" s="206"/>
      <c r="T1231" s="208">
        <f>SUM(T1232:T1272)</f>
        <v>0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09" t="s">
        <v>85</v>
      </c>
      <c r="AT1231" s="210" t="s">
        <v>74</v>
      </c>
      <c r="AU1231" s="210" t="s">
        <v>83</v>
      </c>
      <c r="AY1231" s="209" t="s">
        <v>144</v>
      </c>
      <c r="BK1231" s="211">
        <f>SUM(BK1232:BK1272)</f>
        <v>0</v>
      </c>
    </row>
    <row r="1232" s="2" customFormat="1" ht="14.4" customHeight="1">
      <c r="A1232" s="40"/>
      <c r="B1232" s="41"/>
      <c r="C1232" s="214" t="s">
        <v>1543</v>
      </c>
      <c r="D1232" s="214" t="s">
        <v>147</v>
      </c>
      <c r="E1232" s="215" t="s">
        <v>1544</v>
      </c>
      <c r="F1232" s="216" t="s">
        <v>1545</v>
      </c>
      <c r="G1232" s="217" t="s">
        <v>187</v>
      </c>
      <c r="H1232" s="218">
        <v>212.446</v>
      </c>
      <c r="I1232" s="219"/>
      <c r="J1232" s="220">
        <f>ROUND(I1232*H1232,2)</f>
        <v>0</v>
      </c>
      <c r="K1232" s="216" t="s">
        <v>151</v>
      </c>
      <c r="L1232" s="46"/>
      <c r="M1232" s="221" t="s">
        <v>19</v>
      </c>
      <c r="N1232" s="222" t="s">
        <v>46</v>
      </c>
      <c r="O1232" s="86"/>
      <c r="P1232" s="223">
        <f>O1232*H1232</f>
        <v>0</v>
      </c>
      <c r="Q1232" s="223">
        <v>0</v>
      </c>
      <c r="R1232" s="223">
        <f>Q1232*H1232</f>
        <v>0</v>
      </c>
      <c r="S1232" s="223">
        <v>0</v>
      </c>
      <c r="T1232" s="224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25" t="s">
        <v>203</v>
      </c>
      <c r="AT1232" s="225" t="s">
        <v>147</v>
      </c>
      <c r="AU1232" s="225" t="s">
        <v>85</v>
      </c>
      <c r="AY1232" s="19" t="s">
        <v>144</v>
      </c>
      <c r="BE1232" s="226">
        <f>IF(N1232="základní",J1232,0)</f>
        <v>0</v>
      </c>
      <c r="BF1232" s="226">
        <f>IF(N1232="snížená",J1232,0)</f>
        <v>0</v>
      </c>
      <c r="BG1232" s="226">
        <f>IF(N1232="zákl. přenesená",J1232,0)</f>
        <v>0</v>
      </c>
      <c r="BH1232" s="226">
        <f>IF(N1232="sníž. přenesená",J1232,0)</f>
        <v>0</v>
      </c>
      <c r="BI1232" s="226">
        <f>IF(N1232="nulová",J1232,0)</f>
        <v>0</v>
      </c>
      <c r="BJ1232" s="19" t="s">
        <v>83</v>
      </c>
      <c r="BK1232" s="226">
        <f>ROUND(I1232*H1232,2)</f>
        <v>0</v>
      </c>
      <c r="BL1232" s="19" t="s">
        <v>203</v>
      </c>
      <c r="BM1232" s="225" t="s">
        <v>1546</v>
      </c>
    </row>
    <row r="1233" s="2" customFormat="1">
      <c r="A1233" s="40"/>
      <c r="B1233" s="41"/>
      <c r="C1233" s="42"/>
      <c r="D1233" s="227" t="s">
        <v>154</v>
      </c>
      <c r="E1233" s="42"/>
      <c r="F1233" s="228" t="s">
        <v>1547</v>
      </c>
      <c r="G1233" s="42"/>
      <c r="H1233" s="42"/>
      <c r="I1233" s="229"/>
      <c r="J1233" s="42"/>
      <c r="K1233" s="42"/>
      <c r="L1233" s="46"/>
      <c r="M1233" s="230"/>
      <c r="N1233" s="231"/>
      <c r="O1233" s="86"/>
      <c r="P1233" s="86"/>
      <c r="Q1233" s="86"/>
      <c r="R1233" s="86"/>
      <c r="S1233" s="86"/>
      <c r="T1233" s="87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T1233" s="19" t="s">
        <v>154</v>
      </c>
      <c r="AU1233" s="19" t="s">
        <v>85</v>
      </c>
    </row>
    <row r="1234" s="2" customFormat="1">
      <c r="A1234" s="40"/>
      <c r="B1234" s="41"/>
      <c r="C1234" s="42"/>
      <c r="D1234" s="232" t="s">
        <v>155</v>
      </c>
      <c r="E1234" s="42"/>
      <c r="F1234" s="233" t="s">
        <v>1548</v>
      </c>
      <c r="G1234" s="42"/>
      <c r="H1234" s="42"/>
      <c r="I1234" s="229"/>
      <c r="J1234" s="42"/>
      <c r="K1234" s="42"/>
      <c r="L1234" s="46"/>
      <c r="M1234" s="230"/>
      <c r="N1234" s="231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155</v>
      </c>
      <c r="AU1234" s="19" t="s">
        <v>85</v>
      </c>
    </row>
    <row r="1235" s="2" customFormat="1" ht="14.4" customHeight="1">
      <c r="A1235" s="40"/>
      <c r="B1235" s="41"/>
      <c r="C1235" s="214" t="s">
        <v>1549</v>
      </c>
      <c r="D1235" s="214" t="s">
        <v>147</v>
      </c>
      <c r="E1235" s="215" t="s">
        <v>1550</v>
      </c>
      <c r="F1235" s="216" t="s">
        <v>1551</v>
      </c>
      <c r="G1235" s="217" t="s">
        <v>187</v>
      </c>
      <c r="H1235" s="218">
        <v>103.13200000000001</v>
      </c>
      <c r="I1235" s="219"/>
      <c r="J1235" s="220">
        <f>ROUND(I1235*H1235,2)</f>
        <v>0</v>
      </c>
      <c r="K1235" s="216" t="s">
        <v>151</v>
      </c>
      <c r="L1235" s="46"/>
      <c r="M1235" s="221" t="s">
        <v>19</v>
      </c>
      <c r="N1235" s="222" t="s">
        <v>46</v>
      </c>
      <c r="O1235" s="86"/>
      <c r="P1235" s="223">
        <f>O1235*H1235</f>
        <v>0</v>
      </c>
      <c r="Q1235" s="223">
        <v>0.0015</v>
      </c>
      <c r="R1235" s="223">
        <f>Q1235*H1235</f>
        <v>0.154698</v>
      </c>
      <c r="S1235" s="223">
        <v>0</v>
      </c>
      <c r="T1235" s="224">
        <f>S1235*H1235</f>
        <v>0</v>
      </c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R1235" s="225" t="s">
        <v>203</v>
      </c>
      <c r="AT1235" s="225" t="s">
        <v>147</v>
      </c>
      <c r="AU1235" s="225" t="s">
        <v>85</v>
      </c>
      <c r="AY1235" s="19" t="s">
        <v>144</v>
      </c>
      <c r="BE1235" s="226">
        <f>IF(N1235="základní",J1235,0)</f>
        <v>0</v>
      </c>
      <c r="BF1235" s="226">
        <f>IF(N1235="snížená",J1235,0)</f>
        <v>0</v>
      </c>
      <c r="BG1235" s="226">
        <f>IF(N1235="zákl. přenesená",J1235,0)</f>
        <v>0</v>
      </c>
      <c r="BH1235" s="226">
        <f>IF(N1235="sníž. přenesená",J1235,0)</f>
        <v>0</v>
      </c>
      <c r="BI1235" s="226">
        <f>IF(N1235="nulová",J1235,0)</f>
        <v>0</v>
      </c>
      <c r="BJ1235" s="19" t="s">
        <v>83</v>
      </c>
      <c r="BK1235" s="226">
        <f>ROUND(I1235*H1235,2)</f>
        <v>0</v>
      </c>
      <c r="BL1235" s="19" t="s">
        <v>203</v>
      </c>
      <c r="BM1235" s="225" t="s">
        <v>1552</v>
      </c>
    </row>
    <row r="1236" s="2" customFormat="1">
      <c r="A1236" s="40"/>
      <c r="B1236" s="41"/>
      <c r="C1236" s="42"/>
      <c r="D1236" s="227" t="s">
        <v>154</v>
      </c>
      <c r="E1236" s="42"/>
      <c r="F1236" s="228" t="s">
        <v>1553</v>
      </c>
      <c r="G1236" s="42"/>
      <c r="H1236" s="42"/>
      <c r="I1236" s="229"/>
      <c r="J1236" s="42"/>
      <c r="K1236" s="42"/>
      <c r="L1236" s="46"/>
      <c r="M1236" s="230"/>
      <c r="N1236" s="231"/>
      <c r="O1236" s="86"/>
      <c r="P1236" s="86"/>
      <c r="Q1236" s="86"/>
      <c r="R1236" s="86"/>
      <c r="S1236" s="86"/>
      <c r="T1236" s="87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T1236" s="19" t="s">
        <v>154</v>
      </c>
      <c r="AU1236" s="19" t="s">
        <v>85</v>
      </c>
    </row>
    <row r="1237" s="2" customFormat="1">
      <c r="A1237" s="40"/>
      <c r="B1237" s="41"/>
      <c r="C1237" s="42"/>
      <c r="D1237" s="232" t="s">
        <v>155</v>
      </c>
      <c r="E1237" s="42"/>
      <c r="F1237" s="233" t="s">
        <v>1554</v>
      </c>
      <c r="G1237" s="42"/>
      <c r="H1237" s="42"/>
      <c r="I1237" s="229"/>
      <c r="J1237" s="42"/>
      <c r="K1237" s="42"/>
      <c r="L1237" s="46"/>
      <c r="M1237" s="230"/>
      <c r="N1237" s="231"/>
      <c r="O1237" s="86"/>
      <c r="P1237" s="86"/>
      <c r="Q1237" s="86"/>
      <c r="R1237" s="86"/>
      <c r="S1237" s="86"/>
      <c r="T1237" s="87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T1237" s="19" t="s">
        <v>155</v>
      </c>
      <c r="AU1237" s="19" t="s">
        <v>85</v>
      </c>
    </row>
    <row r="1238" s="15" customFormat="1">
      <c r="A1238" s="15"/>
      <c r="B1238" s="261"/>
      <c r="C1238" s="262"/>
      <c r="D1238" s="227" t="s">
        <v>173</v>
      </c>
      <c r="E1238" s="263" t="s">
        <v>19</v>
      </c>
      <c r="F1238" s="264" t="s">
        <v>396</v>
      </c>
      <c r="G1238" s="262"/>
      <c r="H1238" s="263" t="s">
        <v>19</v>
      </c>
      <c r="I1238" s="265"/>
      <c r="J1238" s="262"/>
      <c r="K1238" s="262"/>
      <c r="L1238" s="266"/>
      <c r="M1238" s="267"/>
      <c r="N1238" s="268"/>
      <c r="O1238" s="268"/>
      <c r="P1238" s="268"/>
      <c r="Q1238" s="268"/>
      <c r="R1238" s="268"/>
      <c r="S1238" s="268"/>
      <c r="T1238" s="269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70" t="s">
        <v>173</v>
      </c>
      <c r="AU1238" s="270" t="s">
        <v>85</v>
      </c>
      <c r="AV1238" s="15" t="s">
        <v>83</v>
      </c>
      <c r="AW1238" s="15" t="s">
        <v>37</v>
      </c>
      <c r="AX1238" s="15" t="s">
        <v>75</v>
      </c>
      <c r="AY1238" s="270" t="s">
        <v>144</v>
      </c>
    </row>
    <row r="1239" s="13" customFormat="1">
      <c r="A1239" s="13"/>
      <c r="B1239" s="235"/>
      <c r="C1239" s="236"/>
      <c r="D1239" s="227" t="s">
        <v>173</v>
      </c>
      <c r="E1239" s="237" t="s">
        <v>19</v>
      </c>
      <c r="F1239" s="238" t="s">
        <v>840</v>
      </c>
      <c r="G1239" s="236"/>
      <c r="H1239" s="239">
        <v>34.432000000000002</v>
      </c>
      <c r="I1239" s="240"/>
      <c r="J1239" s="236"/>
      <c r="K1239" s="236"/>
      <c r="L1239" s="241"/>
      <c r="M1239" s="242"/>
      <c r="N1239" s="243"/>
      <c r="O1239" s="243"/>
      <c r="P1239" s="243"/>
      <c r="Q1239" s="243"/>
      <c r="R1239" s="243"/>
      <c r="S1239" s="243"/>
      <c r="T1239" s="24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5" t="s">
        <v>173</v>
      </c>
      <c r="AU1239" s="245" t="s">
        <v>85</v>
      </c>
      <c r="AV1239" s="13" t="s">
        <v>85</v>
      </c>
      <c r="AW1239" s="13" t="s">
        <v>37</v>
      </c>
      <c r="AX1239" s="13" t="s">
        <v>75</v>
      </c>
      <c r="AY1239" s="245" t="s">
        <v>144</v>
      </c>
    </row>
    <row r="1240" s="15" customFormat="1">
      <c r="A1240" s="15"/>
      <c r="B1240" s="261"/>
      <c r="C1240" s="262"/>
      <c r="D1240" s="227" t="s">
        <v>173</v>
      </c>
      <c r="E1240" s="263" t="s">
        <v>19</v>
      </c>
      <c r="F1240" s="264" t="s">
        <v>491</v>
      </c>
      <c r="G1240" s="262"/>
      <c r="H1240" s="263" t="s">
        <v>19</v>
      </c>
      <c r="I1240" s="265"/>
      <c r="J1240" s="262"/>
      <c r="K1240" s="262"/>
      <c r="L1240" s="266"/>
      <c r="M1240" s="267"/>
      <c r="N1240" s="268"/>
      <c r="O1240" s="268"/>
      <c r="P1240" s="268"/>
      <c r="Q1240" s="268"/>
      <c r="R1240" s="268"/>
      <c r="S1240" s="268"/>
      <c r="T1240" s="269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70" t="s">
        <v>173</v>
      </c>
      <c r="AU1240" s="270" t="s">
        <v>85</v>
      </c>
      <c r="AV1240" s="15" t="s">
        <v>83</v>
      </c>
      <c r="AW1240" s="15" t="s">
        <v>37</v>
      </c>
      <c r="AX1240" s="15" t="s">
        <v>75</v>
      </c>
      <c r="AY1240" s="270" t="s">
        <v>144</v>
      </c>
    </row>
    <row r="1241" s="13" customFormat="1">
      <c r="A1241" s="13"/>
      <c r="B1241" s="235"/>
      <c r="C1241" s="236"/>
      <c r="D1241" s="227" t="s">
        <v>173</v>
      </c>
      <c r="E1241" s="237" t="s">
        <v>19</v>
      </c>
      <c r="F1241" s="238" t="s">
        <v>841</v>
      </c>
      <c r="G1241" s="236"/>
      <c r="H1241" s="239">
        <v>68.700000000000003</v>
      </c>
      <c r="I1241" s="240"/>
      <c r="J1241" s="236"/>
      <c r="K1241" s="236"/>
      <c r="L1241" s="241"/>
      <c r="M1241" s="242"/>
      <c r="N1241" s="243"/>
      <c r="O1241" s="243"/>
      <c r="P1241" s="243"/>
      <c r="Q1241" s="243"/>
      <c r="R1241" s="243"/>
      <c r="S1241" s="243"/>
      <c r="T1241" s="244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5" t="s">
        <v>173</v>
      </c>
      <c r="AU1241" s="245" t="s">
        <v>85</v>
      </c>
      <c r="AV1241" s="13" t="s">
        <v>85</v>
      </c>
      <c r="AW1241" s="13" t="s">
        <v>37</v>
      </c>
      <c r="AX1241" s="13" t="s">
        <v>75</v>
      </c>
      <c r="AY1241" s="245" t="s">
        <v>144</v>
      </c>
    </row>
    <row r="1242" s="14" customFormat="1">
      <c r="A1242" s="14"/>
      <c r="B1242" s="246"/>
      <c r="C1242" s="247"/>
      <c r="D1242" s="227" t="s">
        <v>173</v>
      </c>
      <c r="E1242" s="248" t="s">
        <v>19</v>
      </c>
      <c r="F1242" s="249" t="s">
        <v>175</v>
      </c>
      <c r="G1242" s="247"/>
      <c r="H1242" s="250">
        <v>103.13200000000001</v>
      </c>
      <c r="I1242" s="251"/>
      <c r="J1242" s="247"/>
      <c r="K1242" s="247"/>
      <c r="L1242" s="252"/>
      <c r="M1242" s="253"/>
      <c r="N1242" s="254"/>
      <c r="O1242" s="254"/>
      <c r="P1242" s="254"/>
      <c r="Q1242" s="254"/>
      <c r="R1242" s="254"/>
      <c r="S1242" s="254"/>
      <c r="T1242" s="255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6" t="s">
        <v>173</v>
      </c>
      <c r="AU1242" s="256" t="s">
        <v>85</v>
      </c>
      <c r="AV1242" s="14" t="s">
        <v>176</v>
      </c>
      <c r="AW1242" s="14" t="s">
        <v>37</v>
      </c>
      <c r="AX1242" s="14" t="s">
        <v>83</v>
      </c>
      <c r="AY1242" s="256" t="s">
        <v>144</v>
      </c>
    </row>
    <row r="1243" s="2" customFormat="1" ht="14.4" customHeight="1">
      <c r="A1243" s="40"/>
      <c r="B1243" s="41"/>
      <c r="C1243" s="214" t="s">
        <v>1555</v>
      </c>
      <c r="D1243" s="214" t="s">
        <v>147</v>
      </c>
      <c r="E1243" s="215" t="s">
        <v>1556</v>
      </c>
      <c r="F1243" s="216" t="s">
        <v>1557</v>
      </c>
      <c r="G1243" s="217" t="s">
        <v>187</v>
      </c>
      <c r="H1243" s="218">
        <v>103.13200000000001</v>
      </c>
      <c r="I1243" s="219"/>
      <c r="J1243" s="220">
        <f>ROUND(I1243*H1243,2)</f>
        <v>0</v>
      </c>
      <c r="K1243" s="216" t="s">
        <v>151</v>
      </c>
      <c r="L1243" s="46"/>
      <c r="M1243" s="221" t="s">
        <v>19</v>
      </c>
      <c r="N1243" s="222" t="s">
        <v>46</v>
      </c>
      <c r="O1243" s="86"/>
      <c r="P1243" s="223">
        <f>O1243*H1243</f>
        <v>0</v>
      </c>
      <c r="Q1243" s="223">
        <v>0.0044999999999999997</v>
      </c>
      <c r="R1243" s="223">
        <f>Q1243*H1243</f>
        <v>0.46409400000000001</v>
      </c>
      <c r="S1243" s="223">
        <v>0</v>
      </c>
      <c r="T1243" s="224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5" t="s">
        <v>203</v>
      </c>
      <c r="AT1243" s="225" t="s">
        <v>147</v>
      </c>
      <c r="AU1243" s="225" t="s">
        <v>85</v>
      </c>
      <c r="AY1243" s="19" t="s">
        <v>144</v>
      </c>
      <c r="BE1243" s="226">
        <f>IF(N1243="základní",J1243,0)</f>
        <v>0</v>
      </c>
      <c r="BF1243" s="226">
        <f>IF(N1243="snížená",J1243,0)</f>
        <v>0</v>
      </c>
      <c r="BG1243" s="226">
        <f>IF(N1243="zákl. přenesená",J1243,0)</f>
        <v>0</v>
      </c>
      <c r="BH1243" s="226">
        <f>IF(N1243="sníž. přenesená",J1243,0)</f>
        <v>0</v>
      </c>
      <c r="BI1243" s="226">
        <f>IF(N1243="nulová",J1243,0)</f>
        <v>0</v>
      </c>
      <c r="BJ1243" s="19" t="s">
        <v>83</v>
      </c>
      <c r="BK1243" s="226">
        <f>ROUND(I1243*H1243,2)</f>
        <v>0</v>
      </c>
      <c r="BL1243" s="19" t="s">
        <v>203</v>
      </c>
      <c r="BM1243" s="225" t="s">
        <v>1558</v>
      </c>
    </row>
    <row r="1244" s="2" customFormat="1">
      <c r="A1244" s="40"/>
      <c r="B1244" s="41"/>
      <c r="C1244" s="42"/>
      <c r="D1244" s="227" t="s">
        <v>154</v>
      </c>
      <c r="E1244" s="42"/>
      <c r="F1244" s="228" t="s">
        <v>1559</v>
      </c>
      <c r="G1244" s="42"/>
      <c r="H1244" s="42"/>
      <c r="I1244" s="229"/>
      <c r="J1244" s="42"/>
      <c r="K1244" s="42"/>
      <c r="L1244" s="46"/>
      <c r="M1244" s="230"/>
      <c r="N1244" s="231"/>
      <c r="O1244" s="86"/>
      <c r="P1244" s="86"/>
      <c r="Q1244" s="86"/>
      <c r="R1244" s="86"/>
      <c r="S1244" s="86"/>
      <c r="T1244" s="87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T1244" s="19" t="s">
        <v>154</v>
      </c>
      <c r="AU1244" s="19" t="s">
        <v>85</v>
      </c>
    </row>
    <row r="1245" s="2" customFormat="1">
      <c r="A1245" s="40"/>
      <c r="B1245" s="41"/>
      <c r="C1245" s="42"/>
      <c r="D1245" s="232" t="s">
        <v>155</v>
      </c>
      <c r="E1245" s="42"/>
      <c r="F1245" s="233" t="s">
        <v>1560</v>
      </c>
      <c r="G1245" s="42"/>
      <c r="H1245" s="42"/>
      <c r="I1245" s="229"/>
      <c r="J1245" s="42"/>
      <c r="K1245" s="42"/>
      <c r="L1245" s="46"/>
      <c r="M1245" s="230"/>
      <c r="N1245" s="231"/>
      <c r="O1245" s="86"/>
      <c r="P1245" s="86"/>
      <c r="Q1245" s="86"/>
      <c r="R1245" s="86"/>
      <c r="S1245" s="86"/>
      <c r="T1245" s="87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T1245" s="19" t="s">
        <v>155</v>
      </c>
      <c r="AU1245" s="19" t="s">
        <v>85</v>
      </c>
    </row>
    <row r="1246" s="15" customFormat="1">
      <c r="A1246" s="15"/>
      <c r="B1246" s="261"/>
      <c r="C1246" s="262"/>
      <c r="D1246" s="227" t="s">
        <v>173</v>
      </c>
      <c r="E1246" s="263" t="s">
        <v>19</v>
      </c>
      <c r="F1246" s="264" t="s">
        <v>396</v>
      </c>
      <c r="G1246" s="262"/>
      <c r="H1246" s="263" t="s">
        <v>19</v>
      </c>
      <c r="I1246" s="265"/>
      <c r="J1246" s="262"/>
      <c r="K1246" s="262"/>
      <c r="L1246" s="266"/>
      <c r="M1246" s="267"/>
      <c r="N1246" s="268"/>
      <c r="O1246" s="268"/>
      <c r="P1246" s="268"/>
      <c r="Q1246" s="268"/>
      <c r="R1246" s="268"/>
      <c r="S1246" s="268"/>
      <c r="T1246" s="269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T1246" s="270" t="s">
        <v>173</v>
      </c>
      <c r="AU1246" s="270" t="s">
        <v>85</v>
      </c>
      <c r="AV1246" s="15" t="s">
        <v>83</v>
      </c>
      <c r="AW1246" s="15" t="s">
        <v>37</v>
      </c>
      <c r="AX1246" s="15" t="s">
        <v>75</v>
      </c>
      <c r="AY1246" s="270" t="s">
        <v>144</v>
      </c>
    </row>
    <row r="1247" s="13" customFormat="1">
      <c r="A1247" s="13"/>
      <c r="B1247" s="235"/>
      <c r="C1247" s="236"/>
      <c r="D1247" s="227" t="s">
        <v>173</v>
      </c>
      <c r="E1247" s="237" t="s">
        <v>19</v>
      </c>
      <c r="F1247" s="238" t="s">
        <v>840</v>
      </c>
      <c r="G1247" s="236"/>
      <c r="H1247" s="239">
        <v>34.432000000000002</v>
      </c>
      <c r="I1247" s="240"/>
      <c r="J1247" s="236"/>
      <c r="K1247" s="236"/>
      <c r="L1247" s="241"/>
      <c r="M1247" s="242"/>
      <c r="N1247" s="243"/>
      <c r="O1247" s="243"/>
      <c r="P1247" s="243"/>
      <c r="Q1247" s="243"/>
      <c r="R1247" s="243"/>
      <c r="S1247" s="243"/>
      <c r="T1247" s="244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5" t="s">
        <v>173</v>
      </c>
      <c r="AU1247" s="245" t="s">
        <v>85</v>
      </c>
      <c r="AV1247" s="13" t="s">
        <v>85</v>
      </c>
      <c r="AW1247" s="13" t="s">
        <v>37</v>
      </c>
      <c r="AX1247" s="13" t="s">
        <v>75</v>
      </c>
      <c r="AY1247" s="245" t="s">
        <v>144</v>
      </c>
    </row>
    <row r="1248" s="15" customFormat="1">
      <c r="A1248" s="15"/>
      <c r="B1248" s="261"/>
      <c r="C1248" s="262"/>
      <c r="D1248" s="227" t="s">
        <v>173</v>
      </c>
      <c r="E1248" s="263" t="s">
        <v>19</v>
      </c>
      <c r="F1248" s="264" t="s">
        <v>491</v>
      </c>
      <c r="G1248" s="262"/>
      <c r="H1248" s="263" t="s">
        <v>19</v>
      </c>
      <c r="I1248" s="265"/>
      <c r="J1248" s="262"/>
      <c r="K1248" s="262"/>
      <c r="L1248" s="266"/>
      <c r="M1248" s="267"/>
      <c r="N1248" s="268"/>
      <c r="O1248" s="268"/>
      <c r="P1248" s="268"/>
      <c r="Q1248" s="268"/>
      <c r="R1248" s="268"/>
      <c r="S1248" s="268"/>
      <c r="T1248" s="269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70" t="s">
        <v>173</v>
      </c>
      <c r="AU1248" s="270" t="s">
        <v>85</v>
      </c>
      <c r="AV1248" s="15" t="s">
        <v>83</v>
      </c>
      <c r="AW1248" s="15" t="s">
        <v>37</v>
      </c>
      <c r="AX1248" s="15" t="s">
        <v>75</v>
      </c>
      <c r="AY1248" s="270" t="s">
        <v>144</v>
      </c>
    </row>
    <row r="1249" s="13" customFormat="1">
      <c r="A1249" s="13"/>
      <c r="B1249" s="235"/>
      <c r="C1249" s="236"/>
      <c r="D1249" s="227" t="s">
        <v>173</v>
      </c>
      <c r="E1249" s="237" t="s">
        <v>19</v>
      </c>
      <c r="F1249" s="238" t="s">
        <v>841</v>
      </c>
      <c r="G1249" s="236"/>
      <c r="H1249" s="239">
        <v>68.700000000000003</v>
      </c>
      <c r="I1249" s="240"/>
      <c r="J1249" s="236"/>
      <c r="K1249" s="236"/>
      <c r="L1249" s="241"/>
      <c r="M1249" s="242"/>
      <c r="N1249" s="243"/>
      <c r="O1249" s="243"/>
      <c r="P1249" s="243"/>
      <c r="Q1249" s="243"/>
      <c r="R1249" s="243"/>
      <c r="S1249" s="243"/>
      <c r="T1249" s="24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5" t="s">
        <v>173</v>
      </c>
      <c r="AU1249" s="245" t="s">
        <v>85</v>
      </c>
      <c r="AV1249" s="13" t="s">
        <v>85</v>
      </c>
      <c r="AW1249" s="13" t="s">
        <v>37</v>
      </c>
      <c r="AX1249" s="13" t="s">
        <v>75</v>
      </c>
      <c r="AY1249" s="245" t="s">
        <v>144</v>
      </c>
    </row>
    <row r="1250" s="14" customFormat="1">
      <c r="A1250" s="14"/>
      <c r="B1250" s="246"/>
      <c r="C1250" s="247"/>
      <c r="D1250" s="227" t="s">
        <v>173</v>
      </c>
      <c r="E1250" s="248" t="s">
        <v>19</v>
      </c>
      <c r="F1250" s="249" t="s">
        <v>175</v>
      </c>
      <c r="G1250" s="247"/>
      <c r="H1250" s="250">
        <v>103.13200000000001</v>
      </c>
      <c r="I1250" s="251"/>
      <c r="J1250" s="247"/>
      <c r="K1250" s="247"/>
      <c r="L1250" s="252"/>
      <c r="M1250" s="253"/>
      <c r="N1250" s="254"/>
      <c r="O1250" s="254"/>
      <c r="P1250" s="254"/>
      <c r="Q1250" s="254"/>
      <c r="R1250" s="254"/>
      <c r="S1250" s="254"/>
      <c r="T1250" s="255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6" t="s">
        <v>173</v>
      </c>
      <c r="AU1250" s="256" t="s">
        <v>85</v>
      </c>
      <c r="AV1250" s="14" t="s">
        <v>176</v>
      </c>
      <c r="AW1250" s="14" t="s">
        <v>37</v>
      </c>
      <c r="AX1250" s="14" t="s">
        <v>83</v>
      </c>
      <c r="AY1250" s="256" t="s">
        <v>144</v>
      </c>
    </row>
    <row r="1251" s="2" customFormat="1" ht="14.4" customHeight="1">
      <c r="A1251" s="40"/>
      <c r="B1251" s="41"/>
      <c r="C1251" s="214" t="s">
        <v>1561</v>
      </c>
      <c r="D1251" s="214" t="s">
        <v>147</v>
      </c>
      <c r="E1251" s="215" t="s">
        <v>1562</v>
      </c>
      <c r="F1251" s="216" t="s">
        <v>1563</v>
      </c>
      <c r="G1251" s="217" t="s">
        <v>187</v>
      </c>
      <c r="H1251" s="218">
        <v>103.13200000000001</v>
      </c>
      <c r="I1251" s="219"/>
      <c r="J1251" s="220">
        <f>ROUND(I1251*H1251,2)</f>
        <v>0</v>
      </c>
      <c r="K1251" s="216" t="s">
        <v>151</v>
      </c>
      <c r="L1251" s="46"/>
      <c r="M1251" s="221" t="s">
        <v>19</v>
      </c>
      <c r="N1251" s="222" t="s">
        <v>46</v>
      </c>
      <c r="O1251" s="86"/>
      <c r="P1251" s="223">
        <f>O1251*H1251</f>
        <v>0</v>
      </c>
      <c r="Q1251" s="223">
        <v>0.0073000000000000001</v>
      </c>
      <c r="R1251" s="223">
        <f>Q1251*H1251</f>
        <v>0.75286360000000008</v>
      </c>
      <c r="S1251" s="223">
        <v>0</v>
      </c>
      <c r="T1251" s="224">
        <f>S1251*H1251</f>
        <v>0</v>
      </c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R1251" s="225" t="s">
        <v>203</v>
      </c>
      <c r="AT1251" s="225" t="s">
        <v>147</v>
      </c>
      <c r="AU1251" s="225" t="s">
        <v>85</v>
      </c>
      <c r="AY1251" s="19" t="s">
        <v>144</v>
      </c>
      <c r="BE1251" s="226">
        <f>IF(N1251="základní",J1251,0)</f>
        <v>0</v>
      </c>
      <c r="BF1251" s="226">
        <f>IF(N1251="snížená",J1251,0)</f>
        <v>0</v>
      </c>
      <c r="BG1251" s="226">
        <f>IF(N1251="zákl. přenesená",J1251,0)</f>
        <v>0</v>
      </c>
      <c r="BH1251" s="226">
        <f>IF(N1251="sníž. přenesená",J1251,0)</f>
        <v>0</v>
      </c>
      <c r="BI1251" s="226">
        <f>IF(N1251="nulová",J1251,0)</f>
        <v>0</v>
      </c>
      <c r="BJ1251" s="19" t="s">
        <v>83</v>
      </c>
      <c r="BK1251" s="226">
        <f>ROUND(I1251*H1251,2)</f>
        <v>0</v>
      </c>
      <c r="BL1251" s="19" t="s">
        <v>203</v>
      </c>
      <c r="BM1251" s="225" t="s">
        <v>1564</v>
      </c>
    </row>
    <row r="1252" s="2" customFormat="1">
      <c r="A1252" s="40"/>
      <c r="B1252" s="41"/>
      <c r="C1252" s="42"/>
      <c r="D1252" s="227" t="s">
        <v>154</v>
      </c>
      <c r="E1252" s="42"/>
      <c r="F1252" s="228" t="s">
        <v>1565</v>
      </c>
      <c r="G1252" s="42"/>
      <c r="H1252" s="42"/>
      <c r="I1252" s="229"/>
      <c r="J1252" s="42"/>
      <c r="K1252" s="42"/>
      <c r="L1252" s="46"/>
      <c r="M1252" s="230"/>
      <c r="N1252" s="231"/>
      <c r="O1252" s="86"/>
      <c r="P1252" s="86"/>
      <c r="Q1252" s="86"/>
      <c r="R1252" s="86"/>
      <c r="S1252" s="86"/>
      <c r="T1252" s="87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T1252" s="19" t="s">
        <v>154</v>
      </c>
      <c r="AU1252" s="19" t="s">
        <v>85</v>
      </c>
    </row>
    <row r="1253" s="2" customFormat="1">
      <c r="A1253" s="40"/>
      <c r="B1253" s="41"/>
      <c r="C1253" s="42"/>
      <c r="D1253" s="232" t="s">
        <v>155</v>
      </c>
      <c r="E1253" s="42"/>
      <c r="F1253" s="233" t="s">
        <v>1566</v>
      </c>
      <c r="G1253" s="42"/>
      <c r="H1253" s="42"/>
      <c r="I1253" s="229"/>
      <c r="J1253" s="42"/>
      <c r="K1253" s="42"/>
      <c r="L1253" s="46"/>
      <c r="M1253" s="230"/>
      <c r="N1253" s="231"/>
      <c r="O1253" s="86"/>
      <c r="P1253" s="86"/>
      <c r="Q1253" s="86"/>
      <c r="R1253" s="86"/>
      <c r="S1253" s="86"/>
      <c r="T1253" s="87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T1253" s="19" t="s">
        <v>155</v>
      </c>
      <c r="AU1253" s="19" t="s">
        <v>85</v>
      </c>
    </row>
    <row r="1254" s="15" customFormat="1">
      <c r="A1254" s="15"/>
      <c r="B1254" s="261"/>
      <c r="C1254" s="262"/>
      <c r="D1254" s="227" t="s">
        <v>173</v>
      </c>
      <c r="E1254" s="263" t="s">
        <v>19</v>
      </c>
      <c r="F1254" s="264" t="s">
        <v>396</v>
      </c>
      <c r="G1254" s="262"/>
      <c r="H1254" s="263" t="s">
        <v>19</v>
      </c>
      <c r="I1254" s="265"/>
      <c r="J1254" s="262"/>
      <c r="K1254" s="262"/>
      <c r="L1254" s="266"/>
      <c r="M1254" s="267"/>
      <c r="N1254" s="268"/>
      <c r="O1254" s="268"/>
      <c r="P1254" s="268"/>
      <c r="Q1254" s="268"/>
      <c r="R1254" s="268"/>
      <c r="S1254" s="268"/>
      <c r="T1254" s="269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70" t="s">
        <v>173</v>
      </c>
      <c r="AU1254" s="270" t="s">
        <v>85</v>
      </c>
      <c r="AV1254" s="15" t="s">
        <v>83</v>
      </c>
      <c r="AW1254" s="15" t="s">
        <v>37</v>
      </c>
      <c r="AX1254" s="15" t="s">
        <v>75</v>
      </c>
      <c r="AY1254" s="270" t="s">
        <v>144</v>
      </c>
    </row>
    <row r="1255" s="13" customFormat="1">
      <c r="A1255" s="13"/>
      <c r="B1255" s="235"/>
      <c r="C1255" s="236"/>
      <c r="D1255" s="227" t="s">
        <v>173</v>
      </c>
      <c r="E1255" s="237" t="s">
        <v>19</v>
      </c>
      <c r="F1255" s="238" t="s">
        <v>840</v>
      </c>
      <c r="G1255" s="236"/>
      <c r="H1255" s="239">
        <v>34.432000000000002</v>
      </c>
      <c r="I1255" s="240"/>
      <c r="J1255" s="236"/>
      <c r="K1255" s="236"/>
      <c r="L1255" s="241"/>
      <c r="M1255" s="242"/>
      <c r="N1255" s="243"/>
      <c r="O1255" s="243"/>
      <c r="P1255" s="243"/>
      <c r="Q1255" s="243"/>
      <c r="R1255" s="243"/>
      <c r="S1255" s="243"/>
      <c r="T1255" s="244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5" t="s">
        <v>173</v>
      </c>
      <c r="AU1255" s="245" t="s">
        <v>85</v>
      </c>
      <c r="AV1255" s="13" t="s">
        <v>85</v>
      </c>
      <c r="AW1255" s="13" t="s">
        <v>37</v>
      </c>
      <c r="AX1255" s="13" t="s">
        <v>75</v>
      </c>
      <c r="AY1255" s="245" t="s">
        <v>144</v>
      </c>
    </row>
    <row r="1256" s="15" customFormat="1">
      <c r="A1256" s="15"/>
      <c r="B1256" s="261"/>
      <c r="C1256" s="262"/>
      <c r="D1256" s="227" t="s">
        <v>173</v>
      </c>
      <c r="E1256" s="263" t="s">
        <v>19</v>
      </c>
      <c r="F1256" s="264" t="s">
        <v>491</v>
      </c>
      <c r="G1256" s="262"/>
      <c r="H1256" s="263" t="s">
        <v>19</v>
      </c>
      <c r="I1256" s="265"/>
      <c r="J1256" s="262"/>
      <c r="K1256" s="262"/>
      <c r="L1256" s="266"/>
      <c r="M1256" s="267"/>
      <c r="N1256" s="268"/>
      <c r="O1256" s="268"/>
      <c r="P1256" s="268"/>
      <c r="Q1256" s="268"/>
      <c r="R1256" s="268"/>
      <c r="S1256" s="268"/>
      <c r="T1256" s="269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T1256" s="270" t="s">
        <v>173</v>
      </c>
      <c r="AU1256" s="270" t="s">
        <v>85</v>
      </c>
      <c r="AV1256" s="15" t="s">
        <v>83</v>
      </c>
      <c r="AW1256" s="15" t="s">
        <v>37</v>
      </c>
      <c r="AX1256" s="15" t="s">
        <v>75</v>
      </c>
      <c r="AY1256" s="270" t="s">
        <v>144</v>
      </c>
    </row>
    <row r="1257" s="13" customFormat="1">
      <c r="A1257" s="13"/>
      <c r="B1257" s="235"/>
      <c r="C1257" s="236"/>
      <c r="D1257" s="227" t="s">
        <v>173</v>
      </c>
      <c r="E1257" s="237" t="s">
        <v>19</v>
      </c>
      <c r="F1257" s="238" t="s">
        <v>841</v>
      </c>
      <c r="G1257" s="236"/>
      <c r="H1257" s="239">
        <v>68.700000000000003</v>
      </c>
      <c r="I1257" s="240"/>
      <c r="J1257" s="236"/>
      <c r="K1257" s="236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5" t="s">
        <v>173</v>
      </c>
      <c r="AU1257" s="245" t="s">
        <v>85</v>
      </c>
      <c r="AV1257" s="13" t="s">
        <v>85</v>
      </c>
      <c r="AW1257" s="13" t="s">
        <v>37</v>
      </c>
      <c r="AX1257" s="13" t="s">
        <v>75</v>
      </c>
      <c r="AY1257" s="245" t="s">
        <v>144</v>
      </c>
    </row>
    <row r="1258" s="14" customFormat="1">
      <c r="A1258" s="14"/>
      <c r="B1258" s="246"/>
      <c r="C1258" s="247"/>
      <c r="D1258" s="227" t="s">
        <v>173</v>
      </c>
      <c r="E1258" s="248" t="s">
        <v>19</v>
      </c>
      <c r="F1258" s="249" t="s">
        <v>175</v>
      </c>
      <c r="G1258" s="247"/>
      <c r="H1258" s="250">
        <v>103.13200000000001</v>
      </c>
      <c r="I1258" s="251"/>
      <c r="J1258" s="247"/>
      <c r="K1258" s="247"/>
      <c r="L1258" s="252"/>
      <c r="M1258" s="253"/>
      <c r="N1258" s="254"/>
      <c r="O1258" s="254"/>
      <c r="P1258" s="254"/>
      <c r="Q1258" s="254"/>
      <c r="R1258" s="254"/>
      <c r="S1258" s="254"/>
      <c r="T1258" s="255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6" t="s">
        <v>173</v>
      </c>
      <c r="AU1258" s="256" t="s">
        <v>85</v>
      </c>
      <c r="AV1258" s="14" t="s">
        <v>176</v>
      </c>
      <c r="AW1258" s="14" t="s">
        <v>37</v>
      </c>
      <c r="AX1258" s="14" t="s">
        <v>83</v>
      </c>
      <c r="AY1258" s="256" t="s">
        <v>144</v>
      </c>
    </row>
    <row r="1259" s="2" customFormat="1" ht="14.4" customHeight="1">
      <c r="A1259" s="40"/>
      <c r="B1259" s="41"/>
      <c r="C1259" s="282" t="s">
        <v>1567</v>
      </c>
      <c r="D1259" s="282" t="s">
        <v>630</v>
      </c>
      <c r="E1259" s="283" t="s">
        <v>1568</v>
      </c>
      <c r="F1259" s="284" t="s">
        <v>1569</v>
      </c>
      <c r="G1259" s="285" t="s">
        <v>187</v>
      </c>
      <c r="H1259" s="286">
        <v>109.31999999999999</v>
      </c>
      <c r="I1259" s="287"/>
      <c r="J1259" s="288">
        <f>ROUND(I1259*H1259,2)</f>
        <v>0</v>
      </c>
      <c r="K1259" s="284" t="s">
        <v>19</v>
      </c>
      <c r="L1259" s="289"/>
      <c r="M1259" s="290" t="s">
        <v>19</v>
      </c>
      <c r="N1259" s="291" t="s">
        <v>46</v>
      </c>
      <c r="O1259" s="86"/>
      <c r="P1259" s="223">
        <f>O1259*H1259</f>
        <v>0</v>
      </c>
      <c r="Q1259" s="223">
        <v>0</v>
      </c>
      <c r="R1259" s="223">
        <f>Q1259*H1259</f>
        <v>0</v>
      </c>
      <c r="S1259" s="223">
        <v>0</v>
      </c>
      <c r="T1259" s="224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25" t="s">
        <v>549</v>
      </c>
      <c r="AT1259" s="225" t="s">
        <v>630</v>
      </c>
      <c r="AU1259" s="225" t="s">
        <v>85</v>
      </c>
      <c r="AY1259" s="19" t="s">
        <v>144</v>
      </c>
      <c r="BE1259" s="226">
        <f>IF(N1259="základní",J1259,0)</f>
        <v>0</v>
      </c>
      <c r="BF1259" s="226">
        <f>IF(N1259="snížená",J1259,0)</f>
        <v>0</v>
      </c>
      <c r="BG1259" s="226">
        <f>IF(N1259="zákl. přenesená",J1259,0)</f>
        <v>0</v>
      </c>
      <c r="BH1259" s="226">
        <f>IF(N1259="sníž. přenesená",J1259,0)</f>
        <v>0</v>
      </c>
      <c r="BI1259" s="226">
        <f>IF(N1259="nulová",J1259,0)</f>
        <v>0</v>
      </c>
      <c r="BJ1259" s="19" t="s">
        <v>83</v>
      </c>
      <c r="BK1259" s="226">
        <f>ROUND(I1259*H1259,2)</f>
        <v>0</v>
      </c>
      <c r="BL1259" s="19" t="s">
        <v>203</v>
      </c>
      <c r="BM1259" s="225" t="s">
        <v>1570</v>
      </c>
    </row>
    <row r="1260" s="2" customFormat="1">
      <c r="A1260" s="40"/>
      <c r="B1260" s="41"/>
      <c r="C1260" s="42"/>
      <c r="D1260" s="227" t="s">
        <v>154</v>
      </c>
      <c r="E1260" s="42"/>
      <c r="F1260" s="228" t="s">
        <v>1569</v>
      </c>
      <c r="G1260" s="42"/>
      <c r="H1260" s="42"/>
      <c r="I1260" s="229"/>
      <c r="J1260" s="42"/>
      <c r="K1260" s="42"/>
      <c r="L1260" s="46"/>
      <c r="M1260" s="230"/>
      <c r="N1260" s="231"/>
      <c r="O1260" s="86"/>
      <c r="P1260" s="86"/>
      <c r="Q1260" s="86"/>
      <c r="R1260" s="86"/>
      <c r="S1260" s="86"/>
      <c r="T1260" s="87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T1260" s="19" t="s">
        <v>154</v>
      </c>
      <c r="AU1260" s="19" t="s">
        <v>85</v>
      </c>
    </row>
    <row r="1261" s="13" customFormat="1">
      <c r="A1261" s="13"/>
      <c r="B1261" s="235"/>
      <c r="C1261" s="236"/>
      <c r="D1261" s="227" t="s">
        <v>173</v>
      </c>
      <c r="E1261" s="236"/>
      <c r="F1261" s="238" t="s">
        <v>1571</v>
      </c>
      <c r="G1261" s="236"/>
      <c r="H1261" s="239">
        <v>109.31999999999999</v>
      </c>
      <c r="I1261" s="240"/>
      <c r="J1261" s="236"/>
      <c r="K1261" s="236"/>
      <c r="L1261" s="241"/>
      <c r="M1261" s="242"/>
      <c r="N1261" s="243"/>
      <c r="O1261" s="243"/>
      <c r="P1261" s="243"/>
      <c r="Q1261" s="243"/>
      <c r="R1261" s="243"/>
      <c r="S1261" s="243"/>
      <c r="T1261" s="24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5" t="s">
        <v>173</v>
      </c>
      <c r="AU1261" s="245" t="s">
        <v>85</v>
      </c>
      <c r="AV1261" s="13" t="s">
        <v>85</v>
      </c>
      <c r="AW1261" s="13" t="s">
        <v>4</v>
      </c>
      <c r="AX1261" s="13" t="s">
        <v>83</v>
      </c>
      <c r="AY1261" s="245" t="s">
        <v>144</v>
      </c>
    </row>
    <row r="1262" s="2" customFormat="1" ht="14.4" customHeight="1">
      <c r="A1262" s="40"/>
      <c r="B1262" s="41"/>
      <c r="C1262" s="214" t="s">
        <v>1572</v>
      </c>
      <c r="D1262" s="214" t="s">
        <v>147</v>
      </c>
      <c r="E1262" s="215" t="s">
        <v>1573</v>
      </c>
      <c r="F1262" s="216" t="s">
        <v>1574</v>
      </c>
      <c r="G1262" s="217" t="s">
        <v>187</v>
      </c>
      <c r="H1262" s="218">
        <v>103.13200000000001</v>
      </c>
      <c r="I1262" s="219"/>
      <c r="J1262" s="220">
        <f>ROUND(I1262*H1262,2)</f>
        <v>0</v>
      </c>
      <c r="K1262" s="216" t="s">
        <v>151</v>
      </c>
      <c r="L1262" s="46"/>
      <c r="M1262" s="221" t="s">
        <v>19</v>
      </c>
      <c r="N1262" s="222" t="s">
        <v>46</v>
      </c>
      <c r="O1262" s="86"/>
      <c r="P1262" s="223">
        <f>O1262*H1262</f>
        <v>0</v>
      </c>
      <c r="Q1262" s="223">
        <v>5.0000000000000002E-05</v>
      </c>
      <c r="R1262" s="223">
        <f>Q1262*H1262</f>
        <v>0.0051566000000000008</v>
      </c>
      <c r="S1262" s="223">
        <v>0</v>
      </c>
      <c r="T1262" s="224">
        <f>S1262*H1262</f>
        <v>0</v>
      </c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R1262" s="225" t="s">
        <v>203</v>
      </c>
      <c r="AT1262" s="225" t="s">
        <v>147</v>
      </c>
      <c r="AU1262" s="225" t="s">
        <v>85</v>
      </c>
      <c r="AY1262" s="19" t="s">
        <v>144</v>
      </c>
      <c r="BE1262" s="226">
        <f>IF(N1262="základní",J1262,0)</f>
        <v>0</v>
      </c>
      <c r="BF1262" s="226">
        <f>IF(N1262="snížená",J1262,0)</f>
        <v>0</v>
      </c>
      <c r="BG1262" s="226">
        <f>IF(N1262="zákl. přenesená",J1262,0)</f>
        <v>0</v>
      </c>
      <c r="BH1262" s="226">
        <f>IF(N1262="sníž. přenesená",J1262,0)</f>
        <v>0</v>
      </c>
      <c r="BI1262" s="226">
        <f>IF(N1262="nulová",J1262,0)</f>
        <v>0</v>
      </c>
      <c r="BJ1262" s="19" t="s">
        <v>83</v>
      </c>
      <c r="BK1262" s="226">
        <f>ROUND(I1262*H1262,2)</f>
        <v>0</v>
      </c>
      <c r="BL1262" s="19" t="s">
        <v>203</v>
      </c>
      <c r="BM1262" s="225" t="s">
        <v>1575</v>
      </c>
    </row>
    <row r="1263" s="2" customFormat="1">
      <c r="A1263" s="40"/>
      <c r="B1263" s="41"/>
      <c r="C1263" s="42"/>
      <c r="D1263" s="227" t="s">
        <v>154</v>
      </c>
      <c r="E1263" s="42"/>
      <c r="F1263" s="228" t="s">
        <v>1576</v>
      </c>
      <c r="G1263" s="42"/>
      <c r="H1263" s="42"/>
      <c r="I1263" s="229"/>
      <c r="J1263" s="42"/>
      <c r="K1263" s="42"/>
      <c r="L1263" s="46"/>
      <c r="M1263" s="230"/>
      <c r="N1263" s="231"/>
      <c r="O1263" s="86"/>
      <c r="P1263" s="86"/>
      <c r="Q1263" s="86"/>
      <c r="R1263" s="86"/>
      <c r="S1263" s="86"/>
      <c r="T1263" s="87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T1263" s="19" t="s">
        <v>154</v>
      </c>
      <c r="AU1263" s="19" t="s">
        <v>85</v>
      </c>
    </row>
    <row r="1264" s="2" customFormat="1">
      <c r="A1264" s="40"/>
      <c r="B1264" s="41"/>
      <c r="C1264" s="42"/>
      <c r="D1264" s="232" t="s">
        <v>155</v>
      </c>
      <c r="E1264" s="42"/>
      <c r="F1264" s="233" t="s">
        <v>1577</v>
      </c>
      <c r="G1264" s="42"/>
      <c r="H1264" s="42"/>
      <c r="I1264" s="229"/>
      <c r="J1264" s="42"/>
      <c r="K1264" s="42"/>
      <c r="L1264" s="46"/>
      <c r="M1264" s="230"/>
      <c r="N1264" s="231"/>
      <c r="O1264" s="86"/>
      <c r="P1264" s="86"/>
      <c r="Q1264" s="86"/>
      <c r="R1264" s="86"/>
      <c r="S1264" s="86"/>
      <c r="T1264" s="87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T1264" s="19" t="s">
        <v>155</v>
      </c>
      <c r="AU1264" s="19" t="s">
        <v>85</v>
      </c>
    </row>
    <row r="1265" s="15" customFormat="1">
      <c r="A1265" s="15"/>
      <c r="B1265" s="261"/>
      <c r="C1265" s="262"/>
      <c r="D1265" s="227" t="s">
        <v>173</v>
      </c>
      <c r="E1265" s="263" t="s">
        <v>19</v>
      </c>
      <c r="F1265" s="264" t="s">
        <v>396</v>
      </c>
      <c r="G1265" s="262"/>
      <c r="H1265" s="263" t="s">
        <v>19</v>
      </c>
      <c r="I1265" s="265"/>
      <c r="J1265" s="262"/>
      <c r="K1265" s="262"/>
      <c r="L1265" s="266"/>
      <c r="M1265" s="267"/>
      <c r="N1265" s="268"/>
      <c r="O1265" s="268"/>
      <c r="P1265" s="268"/>
      <c r="Q1265" s="268"/>
      <c r="R1265" s="268"/>
      <c r="S1265" s="268"/>
      <c r="T1265" s="269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T1265" s="270" t="s">
        <v>173</v>
      </c>
      <c r="AU1265" s="270" t="s">
        <v>85</v>
      </c>
      <c r="AV1265" s="15" t="s">
        <v>83</v>
      </c>
      <c r="AW1265" s="15" t="s">
        <v>37</v>
      </c>
      <c r="AX1265" s="15" t="s">
        <v>75</v>
      </c>
      <c r="AY1265" s="270" t="s">
        <v>144</v>
      </c>
    </row>
    <row r="1266" s="13" customFormat="1">
      <c r="A1266" s="13"/>
      <c r="B1266" s="235"/>
      <c r="C1266" s="236"/>
      <c r="D1266" s="227" t="s">
        <v>173</v>
      </c>
      <c r="E1266" s="237" t="s">
        <v>19</v>
      </c>
      <c r="F1266" s="238" t="s">
        <v>840</v>
      </c>
      <c r="G1266" s="236"/>
      <c r="H1266" s="239">
        <v>34.432000000000002</v>
      </c>
      <c r="I1266" s="240"/>
      <c r="J1266" s="236"/>
      <c r="K1266" s="236"/>
      <c r="L1266" s="241"/>
      <c r="M1266" s="242"/>
      <c r="N1266" s="243"/>
      <c r="O1266" s="243"/>
      <c r="P1266" s="243"/>
      <c r="Q1266" s="243"/>
      <c r="R1266" s="243"/>
      <c r="S1266" s="243"/>
      <c r="T1266" s="24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5" t="s">
        <v>173</v>
      </c>
      <c r="AU1266" s="245" t="s">
        <v>85</v>
      </c>
      <c r="AV1266" s="13" t="s">
        <v>85</v>
      </c>
      <c r="AW1266" s="13" t="s">
        <v>37</v>
      </c>
      <c r="AX1266" s="13" t="s">
        <v>75</v>
      </c>
      <c r="AY1266" s="245" t="s">
        <v>144</v>
      </c>
    </row>
    <row r="1267" s="15" customFormat="1">
      <c r="A1267" s="15"/>
      <c r="B1267" s="261"/>
      <c r="C1267" s="262"/>
      <c r="D1267" s="227" t="s">
        <v>173</v>
      </c>
      <c r="E1267" s="263" t="s">
        <v>19</v>
      </c>
      <c r="F1267" s="264" t="s">
        <v>491</v>
      </c>
      <c r="G1267" s="262"/>
      <c r="H1267" s="263" t="s">
        <v>19</v>
      </c>
      <c r="I1267" s="265"/>
      <c r="J1267" s="262"/>
      <c r="K1267" s="262"/>
      <c r="L1267" s="266"/>
      <c r="M1267" s="267"/>
      <c r="N1267" s="268"/>
      <c r="O1267" s="268"/>
      <c r="P1267" s="268"/>
      <c r="Q1267" s="268"/>
      <c r="R1267" s="268"/>
      <c r="S1267" s="268"/>
      <c r="T1267" s="269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70" t="s">
        <v>173</v>
      </c>
      <c r="AU1267" s="270" t="s">
        <v>85</v>
      </c>
      <c r="AV1267" s="15" t="s">
        <v>83</v>
      </c>
      <c r="AW1267" s="15" t="s">
        <v>37</v>
      </c>
      <c r="AX1267" s="15" t="s">
        <v>75</v>
      </c>
      <c r="AY1267" s="270" t="s">
        <v>144</v>
      </c>
    </row>
    <row r="1268" s="13" customFormat="1">
      <c r="A1268" s="13"/>
      <c r="B1268" s="235"/>
      <c r="C1268" s="236"/>
      <c r="D1268" s="227" t="s">
        <v>173</v>
      </c>
      <c r="E1268" s="237" t="s">
        <v>19</v>
      </c>
      <c r="F1268" s="238" t="s">
        <v>841</v>
      </c>
      <c r="G1268" s="236"/>
      <c r="H1268" s="239">
        <v>68.700000000000003</v>
      </c>
      <c r="I1268" s="240"/>
      <c r="J1268" s="236"/>
      <c r="K1268" s="236"/>
      <c r="L1268" s="241"/>
      <c r="M1268" s="242"/>
      <c r="N1268" s="243"/>
      <c r="O1268" s="243"/>
      <c r="P1268" s="243"/>
      <c r="Q1268" s="243"/>
      <c r="R1268" s="243"/>
      <c r="S1268" s="243"/>
      <c r="T1268" s="24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5" t="s">
        <v>173</v>
      </c>
      <c r="AU1268" s="245" t="s">
        <v>85</v>
      </c>
      <c r="AV1268" s="13" t="s">
        <v>85</v>
      </c>
      <c r="AW1268" s="13" t="s">
        <v>37</v>
      </c>
      <c r="AX1268" s="13" t="s">
        <v>75</v>
      </c>
      <c r="AY1268" s="245" t="s">
        <v>144</v>
      </c>
    </row>
    <row r="1269" s="14" customFormat="1">
      <c r="A1269" s="14"/>
      <c r="B1269" s="246"/>
      <c r="C1269" s="247"/>
      <c r="D1269" s="227" t="s">
        <v>173</v>
      </c>
      <c r="E1269" s="248" t="s">
        <v>19</v>
      </c>
      <c r="F1269" s="249" t="s">
        <v>175</v>
      </c>
      <c r="G1269" s="247"/>
      <c r="H1269" s="250">
        <v>103.13200000000001</v>
      </c>
      <c r="I1269" s="251"/>
      <c r="J1269" s="247"/>
      <c r="K1269" s="247"/>
      <c r="L1269" s="252"/>
      <c r="M1269" s="253"/>
      <c r="N1269" s="254"/>
      <c r="O1269" s="254"/>
      <c r="P1269" s="254"/>
      <c r="Q1269" s="254"/>
      <c r="R1269" s="254"/>
      <c r="S1269" s="254"/>
      <c r="T1269" s="255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6" t="s">
        <v>173</v>
      </c>
      <c r="AU1269" s="256" t="s">
        <v>85</v>
      </c>
      <c r="AV1269" s="14" t="s">
        <v>176</v>
      </c>
      <c r="AW1269" s="14" t="s">
        <v>37</v>
      </c>
      <c r="AX1269" s="14" t="s">
        <v>83</v>
      </c>
      <c r="AY1269" s="256" t="s">
        <v>144</v>
      </c>
    </row>
    <row r="1270" s="2" customFormat="1" ht="14.4" customHeight="1">
      <c r="A1270" s="40"/>
      <c r="B1270" s="41"/>
      <c r="C1270" s="214" t="s">
        <v>1578</v>
      </c>
      <c r="D1270" s="214" t="s">
        <v>147</v>
      </c>
      <c r="E1270" s="215" t="s">
        <v>1579</v>
      </c>
      <c r="F1270" s="216" t="s">
        <v>1580</v>
      </c>
      <c r="G1270" s="217" t="s">
        <v>435</v>
      </c>
      <c r="H1270" s="218">
        <v>1.377</v>
      </c>
      <c r="I1270" s="219"/>
      <c r="J1270" s="220">
        <f>ROUND(I1270*H1270,2)</f>
        <v>0</v>
      </c>
      <c r="K1270" s="216" t="s">
        <v>151</v>
      </c>
      <c r="L1270" s="46"/>
      <c r="M1270" s="221" t="s">
        <v>19</v>
      </c>
      <c r="N1270" s="222" t="s">
        <v>46</v>
      </c>
      <c r="O1270" s="86"/>
      <c r="P1270" s="223">
        <f>O1270*H1270</f>
        <v>0</v>
      </c>
      <c r="Q1270" s="223">
        <v>0</v>
      </c>
      <c r="R1270" s="223">
        <f>Q1270*H1270</f>
        <v>0</v>
      </c>
      <c r="S1270" s="223">
        <v>0</v>
      </c>
      <c r="T1270" s="224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25" t="s">
        <v>203</v>
      </c>
      <c r="AT1270" s="225" t="s">
        <v>147</v>
      </c>
      <c r="AU1270" s="225" t="s">
        <v>85</v>
      </c>
      <c r="AY1270" s="19" t="s">
        <v>144</v>
      </c>
      <c r="BE1270" s="226">
        <f>IF(N1270="základní",J1270,0)</f>
        <v>0</v>
      </c>
      <c r="BF1270" s="226">
        <f>IF(N1270="snížená",J1270,0)</f>
        <v>0</v>
      </c>
      <c r="BG1270" s="226">
        <f>IF(N1270="zákl. přenesená",J1270,0)</f>
        <v>0</v>
      </c>
      <c r="BH1270" s="226">
        <f>IF(N1270="sníž. přenesená",J1270,0)</f>
        <v>0</v>
      </c>
      <c r="BI1270" s="226">
        <f>IF(N1270="nulová",J1270,0)</f>
        <v>0</v>
      </c>
      <c r="BJ1270" s="19" t="s">
        <v>83</v>
      </c>
      <c r="BK1270" s="226">
        <f>ROUND(I1270*H1270,2)</f>
        <v>0</v>
      </c>
      <c r="BL1270" s="19" t="s">
        <v>203</v>
      </c>
      <c r="BM1270" s="225" t="s">
        <v>1581</v>
      </c>
    </row>
    <row r="1271" s="2" customFormat="1">
      <c r="A1271" s="40"/>
      <c r="B1271" s="41"/>
      <c r="C1271" s="42"/>
      <c r="D1271" s="227" t="s">
        <v>154</v>
      </c>
      <c r="E1271" s="42"/>
      <c r="F1271" s="228" t="s">
        <v>1582</v>
      </c>
      <c r="G1271" s="42"/>
      <c r="H1271" s="42"/>
      <c r="I1271" s="229"/>
      <c r="J1271" s="42"/>
      <c r="K1271" s="42"/>
      <c r="L1271" s="46"/>
      <c r="M1271" s="230"/>
      <c r="N1271" s="231"/>
      <c r="O1271" s="86"/>
      <c r="P1271" s="86"/>
      <c r="Q1271" s="86"/>
      <c r="R1271" s="86"/>
      <c r="S1271" s="86"/>
      <c r="T1271" s="87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T1271" s="19" t="s">
        <v>154</v>
      </c>
      <c r="AU1271" s="19" t="s">
        <v>85</v>
      </c>
    </row>
    <row r="1272" s="2" customFormat="1">
      <c r="A1272" s="40"/>
      <c r="B1272" s="41"/>
      <c r="C1272" s="42"/>
      <c r="D1272" s="232" t="s">
        <v>155</v>
      </c>
      <c r="E1272" s="42"/>
      <c r="F1272" s="233" t="s">
        <v>1583</v>
      </c>
      <c r="G1272" s="42"/>
      <c r="H1272" s="42"/>
      <c r="I1272" s="229"/>
      <c r="J1272" s="42"/>
      <c r="K1272" s="42"/>
      <c r="L1272" s="46"/>
      <c r="M1272" s="230"/>
      <c r="N1272" s="231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155</v>
      </c>
      <c r="AU1272" s="19" t="s">
        <v>85</v>
      </c>
    </row>
    <row r="1273" s="12" customFormat="1" ht="22.8" customHeight="1">
      <c r="A1273" s="12"/>
      <c r="B1273" s="198"/>
      <c r="C1273" s="199"/>
      <c r="D1273" s="200" t="s">
        <v>74</v>
      </c>
      <c r="E1273" s="212" t="s">
        <v>1584</v>
      </c>
      <c r="F1273" s="212" t="s">
        <v>1585</v>
      </c>
      <c r="G1273" s="199"/>
      <c r="H1273" s="199"/>
      <c r="I1273" s="202"/>
      <c r="J1273" s="213">
        <f>BK1273</f>
        <v>0</v>
      </c>
      <c r="K1273" s="199"/>
      <c r="L1273" s="204"/>
      <c r="M1273" s="205"/>
      <c r="N1273" s="206"/>
      <c r="O1273" s="206"/>
      <c r="P1273" s="207">
        <f>SUM(P1274:P1291)</f>
        <v>0</v>
      </c>
      <c r="Q1273" s="206"/>
      <c r="R1273" s="207">
        <f>SUM(R1274:R1291)</f>
        <v>0.0033</v>
      </c>
      <c r="S1273" s="206"/>
      <c r="T1273" s="208">
        <f>SUM(T1274:T1291)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209" t="s">
        <v>85</v>
      </c>
      <c r="AT1273" s="210" t="s">
        <v>74</v>
      </c>
      <c r="AU1273" s="210" t="s">
        <v>83</v>
      </c>
      <c r="AY1273" s="209" t="s">
        <v>144</v>
      </c>
      <c r="BK1273" s="211">
        <f>SUM(BK1274:BK1291)</f>
        <v>0</v>
      </c>
    </row>
    <row r="1274" s="2" customFormat="1" ht="14.4" customHeight="1">
      <c r="A1274" s="40"/>
      <c r="B1274" s="41"/>
      <c r="C1274" s="214" t="s">
        <v>1586</v>
      </c>
      <c r="D1274" s="214" t="s">
        <v>147</v>
      </c>
      <c r="E1274" s="215" t="s">
        <v>1587</v>
      </c>
      <c r="F1274" s="216" t="s">
        <v>1588</v>
      </c>
      <c r="G1274" s="217" t="s">
        <v>187</v>
      </c>
      <c r="H1274" s="218">
        <v>6</v>
      </c>
      <c r="I1274" s="219"/>
      <c r="J1274" s="220">
        <f>ROUND(I1274*H1274,2)</f>
        <v>0</v>
      </c>
      <c r="K1274" s="216" t="s">
        <v>151</v>
      </c>
      <c r="L1274" s="46"/>
      <c r="M1274" s="221" t="s">
        <v>19</v>
      </c>
      <c r="N1274" s="222" t="s">
        <v>46</v>
      </c>
      <c r="O1274" s="86"/>
      <c r="P1274" s="223">
        <f>O1274*H1274</f>
        <v>0</v>
      </c>
      <c r="Q1274" s="223">
        <v>6.9999999999999994E-05</v>
      </c>
      <c r="R1274" s="223">
        <f>Q1274*H1274</f>
        <v>0.00041999999999999996</v>
      </c>
      <c r="S1274" s="223">
        <v>0</v>
      </c>
      <c r="T1274" s="224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5" t="s">
        <v>203</v>
      </c>
      <c r="AT1274" s="225" t="s">
        <v>147</v>
      </c>
      <c r="AU1274" s="225" t="s">
        <v>85</v>
      </c>
      <c r="AY1274" s="19" t="s">
        <v>144</v>
      </c>
      <c r="BE1274" s="226">
        <f>IF(N1274="základní",J1274,0)</f>
        <v>0</v>
      </c>
      <c r="BF1274" s="226">
        <f>IF(N1274="snížená",J1274,0)</f>
        <v>0</v>
      </c>
      <c r="BG1274" s="226">
        <f>IF(N1274="zákl. přenesená",J1274,0)</f>
        <v>0</v>
      </c>
      <c r="BH1274" s="226">
        <f>IF(N1274="sníž. přenesená",J1274,0)</f>
        <v>0</v>
      </c>
      <c r="BI1274" s="226">
        <f>IF(N1274="nulová",J1274,0)</f>
        <v>0</v>
      </c>
      <c r="BJ1274" s="19" t="s">
        <v>83</v>
      </c>
      <c r="BK1274" s="226">
        <f>ROUND(I1274*H1274,2)</f>
        <v>0</v>
      </c>
      <c r="BL1274" s="19" t="s">
        <v>203</v>
      </c>
      <c r="BM1274" s="225" t="s">
        <v>1589</v>
      </c>
    </row>
    <row r="1275" s="2" customFormat="1">
      <c r="A1275" s="40"/>
      <c r="B1275" s="41"/>
      <c r="C1275" s="42"/>
      <c r="D1275" s="227" t="s">
        <v>154</v>
      </c>
      <c r="E1275" s="42"/>
      <c r="F1275" s="228" t="s">
        <v>1590</v>
      </c>
      <c r="G1275" s="42"/>
      <c r="H1275" s="42"/>
      <c r="I1275" s="229"/>
      <c r="J1275" s="42"/>
      <c r="K1275" s="42"/>
      <c r="L1275" s="46"/>
      <c r="M1275" s="230"/>
      <c r="N1275" s="231"/>
      <c r="O1275" s="86"/>
      <c r="P1275" s="86"/>
      <c r="Q1275" s="86"/>
      <c r="R1275" s="86"/>
      <c r="S1275" s="86"/>
      <c r="T1275" s="87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T1275" s="19" t="s">
        <v>154</v>
      </c>
      <c r="AU1275" s="19" t="s">
        <v>85</v>
      </c>
    </row>
    <row r="1276" s="2" customFormat="1">
      <c r="A1276" s="40"/>
      <c r="B1276" s="41"/>
      <c r="C1276" s="42"/>
      <c r="D1276" s="232" t="s">
        <v>155</v>
      </c>
      <c r="E1276" s="42"/>
      <c r="F1276" s="233" t="s">
        <v>1591</v>
      </c>
      <c r="G1276" s="42"/>
      <c r="H1276" s="42"/>
      <c r="I1276" s="229"/>
      <c r="J1276" s="42"/>
      <c r="K1276" s="42"/>
      <c r="L1276" s="46"/>
      <c r="M1276" s="230"/>
      <c r="N1276" s="231"/>
      <c r="O1276" s="86"/>
      <c r="P1276" s="86"/>
      <c r="Q1276" s="86"/>
      <c r="R1276" s="86"/>
      <c r="S1276" s="86"/>
      <c r="T1276" s="87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T1276" s="19" t="s">
        <v>155</v>
      </c>
      <c r="AU1276" s="19" t="s">
        <v>85</v>
      </c>
    </row>
    <row r="1277" s="2" customFormat="1" ht="14.4" customHeight="1">
      <c r="A1277" s="40"/>
      <c r="B1277" s="41"/>
      <c r="C1277" s="214" t="s">
        <v>1592</v>
      </c>
      <c r="D1277" s="214" t="s">
        <v>147</v>
      </c>
      <c r="E1277" s="215" t="s">
        <v>1593</v>
      </c>
      <c r="F1277" s="216" t="s">
        <v>1594</v>
      </c>
      <c r="G1277" s="217" t="s">
        <v>187</v>
      </c>
      <c r="H1277" s="218">
        <v>6</v>
      </c>
      <c r="I1277" s="219"/>
      <c r="J1277" s="220">
        <f>ROUND(I1277*H1277,2)</f>
        <v>0</v>
      </c>
      <c r="K1277" s="216" t="s">
        <v>151</v>
      </c>
      <c r="L1277" s="46"/>
      <c r="M1277" s="221" t="s">
        <v>19</v>
      </c>
      <c r="N1277" s="222" t="s">
        <v>46</v>
      </c>
      <c r="O1277" s="86"/>
      <c r="P1277" s="223">
        <f>O1277*H1277</f>
        <v>0</v>
      </c>
      <c r="Q1277" s="223">
        <v>6.9999999999999994E-05</v>
      </c>
      <c r="R1277" s="223">
        <f>Q1277*H1277</f>
        <v>0.00041999999999999996</v>
      </c>
      <c r="S1277" s="223">
        <v>0</v>
      </c>
      <c r="T1277" s="224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5" t="s">
        <v>203</v>
      </c>
      <c r="AT1277" s="225" t="s">
        <v>147</v>
      </c>
      <c r="AU1277" s="225" t="s">
        <v>85</v>
      </c>
      <c r="AY1277" s="19" t="s">
        <v>144</v>
      </c>
      <c r="BE1277" s="226">
        <f>IF(N1277="základní",J1277,0)</f>
        <v>0</v>
      </c>
      <c r="BF1277" s="226">
        <f>IF(N1277="snížená",J1277,0)</f>
        <v>0</v>
      </c>
      <c r="BG1277" s="226">
        <f>IF(N1277="zákl. přenesená",J1277,0)</f>
        <v>0</v>
      </c>
      <c r="BH1277" s="226">
        <f>IF(N1277="sníž. přenesená",J1277,0)</f>
        <v>0</v>
      </c>
      <c r="BI1277" s="226">
        <f>IF(N1277="nulová",J1277,0)</f>
        <v>0</v>
      </c>
      <c r="BJ1277" s="19" t="s">
        <v>83</v>
      </c>
      <c r="BK1277" s="226">
        <f>ROUND(I1277*H1277,2)</f>
        <v>0</v>
      </c>
      <c r="BL1277" s="19" t="s">
        <v>203</v>
      </c>
      <c r="BM1277" s="225" t="s">
        <v>1595</v>
      </c>
    </row>
    <row r="1278" s="2" customFormat="1">
      <c r="A1278" s="40"/>
      <c r="B1278" s="41"/>
      <c r="C1278" s="42"/>
      <c r="D1278" s="227" t="s">
        <v>154</v>
      </c>
      <c r="E1278" s="42"/>
      <c r="F1278" s="228" t="s">
        <v>1596</v>
      </c>
      <c r="G1278" s="42"/>
      <c r="H1278" s="42"/>
      <c r="I1278" s="229"/>
      <c r="J1278" s="42"/>
      <c r="K1278" s="42"/>
      <c r="L1278" s="46"/>
      <c r="M1278" s="230"/>
      <c r="N1278" s="231"/>
      <c r="O1278" s="86"/>
      <c r="P1278" s="86"/>
      <c r="Q1278" s="86"/>
      <c r="R1278" s="86"/>
      <c r="S1278" s="86"/>
      <c r="T1278" s="87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T1278" s="19" t="s">
        <v>154</v>
      </c>
      <c r="AU1278" s="19" t="s">
        <v>85</v>
      </c>
    </row>
    <row r="1279" s="2" customFormat="1">
      <c r="A1279" s="40"/>
      <c r="B1279" s="41"/>
      <c r="C1279" s="42"/>
      <c r="D1279" s="232" t="s">
        <v>155</v>
      </c>
      <c r="E1279" s="42"/>
      <c r="F1279" s="233" t="s">
        <v>1597</v>
      </c>
      <c r="G1279" s="42"/>
      <c r="H1279" s="42"/>
      <c r="I1279" s="229"/>
      <c r="J1279" s="42"/>
      <c r="K1279" s="42"/>
      <c r="L1279" s="46"/>
      <c r="M1279" s="230"/>
      <c r="N1279" s="231"/>
      <c r="O1279" s="86"/>
      <c r="P1279" s="86"/>
      <c r="Q1279" s="86"/>
      <c r="R1279" s="86"/>
      <c r="S1279" s="86"/>
      <c r="T1279" s="87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9" t="s">
        <v>155</v>
      </c>
      <c r="AU1279" s="19" t="s">
        <v>85</v>
      </c>
    </row>
    <row r="1280" s="2" customFormat="1" ht="14.4" customHeight="1">
      <c r="A1280" s="40"/>
      <c r="B1280" s="41"/>
      <c r="C1280" s="214" t="s">
        <v>1598</v>
      </c>
      <c r="D1280" s="214" t="s">
        <v>147</v>
      </c>
      <c r="E1280" s="215" t="s">
        <v>1599</v>
      </c>
      <c r="F1280" s="216" t="s">
        <v>1600</v>
      </c>
      <c r="G1280" s="217" t="s">
        <v>187</v>
      </c>
      <c r="H1280" s="218">
        <v>6</v>
      </c>
      <c r="I1280" s="219"/>
      <c r="J1280" s="220">
        <f>ROUND(I1280*H1280,2)</f>
        <v>0</v>
      </c>
      <c r="K1280" s="216" t="s">
        <v>151</v>
      </c>
      <c r="L1280" s="46"/>
      <c r="M1280" s="221" t="s">
        <v>19</v>
      </c>
      <c r="N1280" s="222" t="s">
        <v>46</v>
      </c>
      <c r="O1280" s="86"/>
      <c r="P1280" s="223">
        <f>O1280*H1280</f>
        <v>0</v>
      </c>
      <c r="Q1280" s="223">
        <v>0</v>
      </c>
      <c r="R1280" s="223">
        <f>Q1280*H1280</f>
        <v>0</v>
      </c>
      <c r="S1280" s="223">
        <v>0</v>
      </c>
      <c r="T1280" s="224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5" t="s">
        <v>203</v>
      </c>
      <c r="AT1280" s="225" t="s">
        <v>147</v>
      </c>
      <c r="AU1280" s="225" t="s">
        <v>85</v>
      </c>
      <c r="AY1280" s="19" t="s">
        <v>144</v>
      </c>
      <c r="BE1280" s="226">
        <f>IF(N1280="základní",J1280,0)</f>
        <v>0</v>
      </c>
      <c r="BF1280" s="226">
        <f>IF(N1280="snížená",J1280,0)</f>
        <v>0</v>
      </c>
      <c r="BG1280" s="226">
        <f>IF(N1280="zákl. přenesená",J1280,0)</f>
        <v>0</v>
      </c>
      <c r="BH1280" s="226">
        <f>IF(N1280="sníž. přenesená",J1280,0)</f>
        <v>0</v>
      </c>
      <c r="BI1280" s="226">
        <f>IF(N1280="nulová",J1280,0)</f>
        <v>0</v>
      </c>
      <c r="BJ1280" s="19" t="s">
        <v>83</v>
      </c>
      <c r="BK1280" s="226">
        <f>ROUND(I1280*H1280,2)</f>
        <v>0</v>
      </c>
      <c r="BL1280" s="19" t="s">
        <v>203</v>
      </c>
      <c r="BM1280" s="225" t="s">
        <v>1601</v>
      </c>
    </row>
    <row r="1281" s="2" customFormat="1">
      <c r="A1281" s="40"/>
      <c r="B1281" s="41"/>
      <c r="C1281" s="42"/>
      <c r="D1281" s="227" t="s">
        <v>154</v>
      </c>
      <c r="E1281" s="42"/>
      <c r="F1281" s="228" t="s">
        <v>1602</v>
      </c>
      <c r="G1281" s="42"/>
      <c r="H1281" s="42"/>
      <c r="I1281" s="229"/>
      <c r="J1281" s="42"/>
      <c r="K1281" s="42"/>
      <c r="L1281" s="46"/>
      <c r="M1281" s="230"/>
      <c r="N1281" s="231"/>
      <c r="O1281" s="86"/>
      <c r="P1281" s="86"/>
      <c r="Q1281" s="86"/>
      <c r="R1281" s="86"/>
      <c r="S1281" s="86"/>
      <c r="T1281" s="87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9" t="s">
        <v>154</v>
      </c>
      <c r="AU1281" s="19" t="s">
        <v>85</v>
      </c>
    </row>
    <row r="1282" s="2" customFormat="1">
      <c r="A1282" s="40"/>
      <c r="B1282" s="41"/>
      <c r="C1282" s="42"/>
      <c r="D1282" s="232" t="s">
        <v>155</v>
      </c>
      <c r="E1282" s="42"/>
      <c r="F1282" s="233" t="s">
        <v>1603</v>
      </c>
      <c r="G1282" s="42"/>
      <c r="H1282" s="42"/>
      <c r="I1282" s="229"/>
      <c r="J1282" s="42"/>
      <c r="K1282" s="42"/>
      <c r="L1282" s="46"/>
      <c r="M1282" s="230"/>
      <c r="N1282" s="231"/>
      <c r="O1282" s="86"/>
      <c r="P1282" s="86"/>
      <c r="Q1282" s="86"/>
      <c r="R1282" s="86"/>
      <c r="S1282" s="86"/>
      <c r="T1282" s="87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T1282" s="19" t="s">
        <v>155</v>
      </c>
      <c r="AU1282" s="19" t="s">
        <v>85</v>
      </c>
    </row>
    <row r="1283" s="2" customFormat="1" ht="14.4" customHeight="1">
      <c r="A1283" s="40"/>
      <c r="B1283" s="41"/>
      <c r="C1283" s="214" t="s">
        <v>1604</v>
      </c>
      <c r="D1283" s="214" t="s">
        <v>147</v>
      </c>
      <c r="E1283" s="215" t="s">
        <v>1605</v>
      </c>
      <c r="F1283" s="216" t="s">
        <v>1606</v>
      </c>
      <c r="G1283" s="217" t="s">
        <v>187</v>
      </c>
      <c r="H1283" s="218">
        <v>6</v>
      </c>
      <c r="I1283" s="219"/>
      <c r="J1283" s="220">
        <f>ROUND(I1283*H1283,2)</f>
        <v>0</v>
      </c>
      <c r="K1283" s="216" t="s">
        <v>151</v>
      </c>
      <c r="L1283" s="46"/>
      <c r="M1283" s="221" t="s">
        <v>19</v>
      </c>
      <c r="N1283" s="222" t="s">
        <v>46</v>
      </c>
      <c r="O1283" s="86"/>
      <c r="P1283" s="223">
        <f>O1283*H1283</f>
        <v>0</v>
      </c>
      <c r="Q1283" s="223">
        <v>0.00017000000000000001</v>
      </c>
      <c r="R1283" s="223">
        <f>Q1283*H1283</f>
        <v>0.0010200000000000001</v>
      </c>
      <c r="S1283" s="223">
        <v>0</v>
      </c>
      <c r="T1283" s="224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5" t="s">
        <v>203</v>
      </c>
      <c r="AT1283" s="225" t="s">
        <v>147</v>
      </c>
      <c r="AU1283" s="225" t="s">
        <v>85</v>
      </c>
      <c r="AY1283" s="19" t="s">
        <v>144</v>
      </c>
      <c r="BE1283" s="226">
        <f>IF(N1283="základní",J1283,0)</f>
        <v>0</v>
      </c>
      <c r="BF1283" s="226">
        <f>IF(N1283="snížená",J1283,0)</f>
        <v>0</v>
      </c>
      <c r="BG1283" s="226">
        <f>IF(N1283="zákl. přenesená",J1283,0)</f>
        <v>0</v>
      </c>
      <c r="BH1283" s="226">
        <f>IF(N1283="sníž. přenesená",J1283,0)</f>
        <v>0</v>
      </c>
      <c r="BI1283" s="226">
        <f>IF(N1283="nulová",J1283,0)</f>
        <v>0</v>
      </c>
      <c r="BJ1283" s="19" t="s">
        <v>83</v>
      </c>
      <c r="BK1283" s="226">
        <f>ROUND(I1283*H1283,2)</f>
        <v>0</v>
      </c>
      <c r="BL1283" s="19" t="s">
        <v>203</v>
      </c>
      <c r="BM1283" s="225" t="s">
        <v>1607</v>
      </c>
    </row>
    <row r="1284" s="2" customFormat="1">
      <c r="A1284" s="40"/>
      <c r="B1284" s="41"/>
      <c r="C1284" s="42"/>
      <c r="D1284" s="227" t="s">
        <v>154</v>
      </c>
      <c r="E1284" s="42"/>
      <c r="F1284" s="228" t="s">
        <v>1608</v>
      </c>
      <c r="G1284" s="42"/>
      <c r="H1284" s="42"/>
      <c r="I1284" s="229"/>
      <c r="J1284" s="42"/>
      <c r="K1284" s="42"/>
      <c r="L1284" s="46"/>
      <c r="M1284" s="230"/>
      <c r="N1284" s="231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154</v>
      </c>
      <c r="AU1284" s="19" t="s">
        <v>85</v>
      </c>
    </row>
    <row r="1285" s="2" customFormat="1">
      <c r="A1285" s="40"/>
      <c r="B1285" s="41"/>
      <c r="C1285" s="42"/>
      <c r="D1285" s="232" t="s">
        <v>155</v>
      </c>
      <c r="E1285" s="42"/>
      <c r="F1285" s="233" t="s">
        <v>1609</v>
      </c>
      <c r="G1285" s="42"/>
      <c r="H1285" s="42"/>
      <c r="I1285" s="229"/>
      <c r="J1285" s="42"/>
      <c r="K1285" s="42"/>
      <c r="L1285" s="46"/>
      <c r="M1285" s="230"/>
      <c r="N1285" s="231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155</v>
      </c>
      <c r="AU1285" s="19" t="s">
        <v>85</v>
      </c>
    </row>
    <row r="1286" s="2" customFormat="1" ht="14.4" customHeight="1">
      <c r="A1286" s="40"/>
      <c r="B1286" s="41"/>
      <c r="C1286" s="214" t="s">
        <v>1610</v>
      </c>
      <c r="D1286" s="214" t="s">
        <v>147</v>
      </c>
      <c r="E1286" s="215" t="s">
        <v>1611</v>
      </c>
      <c r="F1286" s="216" t="s">
        <v>1612</v>
      </c>
      <c r="G1286" s="217" t="s">
        <v>187</v>
      </c>
      <c r="H1286" s="218">
        <v>6</v>
      </c>
      <c r="I1286" s="219"/>
      <c r="J1286" s="220">
        <f>ROUND(I1286*H1286,2)</f>
        <v>0</v>
      </c>
      <c r="K1286" s="216" t="s">
        <v>151</v>
      </c>
      <c r="L1286" s="46"/>
      <c r="M1286" s="221" t="s">
        <v>19</v>
      </c>
      <c r="N1286" s="222" t="s">
        <v>46</v>
      </c>
      <c r="O1286" s="86"/>
      <c r="P1286" s="223">
        <f>O1286*H1286</f>
        <v>0</v>
      </c>
      <c r="Q1286" s="223">
        <v>0.00012</v>
      </c>
      <c r="R1286" s="223">
        <f>Q1286*H1286</f>
        <v>0.00072000000000000005</v>
      </c>
      <c r="S1286" s="223">
        <v>0</v>
      </c>
      <c r="T1286" s="224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5" t="s">
        <v>203</v>
      </c>
      <c r="AT1286" s="225" t="s">
        <v>147</v>
      </c>
      <c r="AU1286" s="225" t="s">
        <v>85</v>
      </c>
      <c r="AY1286" s="19" t="s">
        <v>144</v>
      </c>
      <c r="BE1286" s="226">
        <f>IF(N1286="základní",J1286,0)</f>
        <v>0</v>
      </c>
      <c r="BF1286" s="226">
        <f>IF(N1286="snížená",J1286,0)</f>
        <v>0</v>
      </c>
      <c r="BG1286" s="226">
        <f>IF(N1286="zákl. přenesená",J1286,0)</f>
        <v>0</v>
      </c>
      <c r="BH1286" s="226">
        <f>IF(N1286="sníž. přenesená",J1286,0)</f>
        <v>0</v>
      </c>
      <c r="BI1286" s="226">
        <f>IF(N1286="nulová",J1286,0)</f>
        <v>0</v>
      </c>
      <c r="BJ1286" s="19" t="s">
        <v>83</v>
      </c>
      <c r="BK1286" s="226">
        <f>ROUND(I1286*H1286,2)</f>
        <v>0</v>
      </c>
      <c r="BL1286" s="19" t="s">
        <v>203</v>
      </c>
      <c r="BM1286" s="225" t="s">
        <v>1613</v>
      </c>
    </row>
    <row r="1287" s="2" customFormat="1">
      <c r="A1287" s="40"/>
      <c r="B1287" s="41"/>
      <c r="C1287" s="42"/>
      <c r="D1287" s="227" t="s">
        <v>154</v>
      </c>
      <c r="E1287" s="42"/>
      <c r="F1287" s="228" t="s">
        <v>1614</v>
      </c>
      <c r="G1287" s="42"/>
      <c r="H1287" s="42"/>
      <c r="I1287" s="229"/>
      <c r="J1287" s="42"/>
      <c r="K1287" s="42"/>
      <c r="L1287" s="46"/>
      <c r="M1287" s="230"/>
      <c r="N1287" s="231"/>
      <c r="O1287" s="86"/>
      <c r="P1287" s="86"/>
      <c r="Q1287" s="86"/>
      <c r="R1287" s="86"/>
      <c r="S1287" s="86"/>
      <c r="T1287" s="87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T1287" s="19" t="s">
        <v>154</v>
      </c>
      <c r="AU1287" s="19" t="s">
        <v>85</v>
      </c>
    </row>
    <row r="1288" s="2" customFormat="1">
      <c r="A1288" s="40"/>
      <c r="B1288" s="41"/>
      <c r="C1288" s="42"/>
      <c r="D1288" s="232" t="s">
        <v>155</v>
      </c>
      <c r="E1288" s="42"/>
      <c r="F1288" s="233" t="s">
        <v>1615</v>
      </c>
      <c r="G1288" s="42"/>
      <c r="H1288" s="42"/>
      <c r="I1288" s="229"/>
      <c r="J1288" s="42"/>
      <c r="K1288" s="42"/>
      <c r="L1288" s="46"/>
      <c r="M1288" s="230"/>
      <c r="N1288" s="231"/>
      <c r="O1288" s="86"/>
      <c r="P1288" s="86"/>
      <c r="Q1288" s="86"/>
      <c r="R1288" s="86"/>
      <c r="S1288" s="86"/>
      <c r="T1288" s="87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T1288" s="19" t="s">
        <v>155</v>
      </c>
      <c r="AU1288" s="19" t="s">
        <v>85</v>
      </c>
    </row>
    <row r="1289" s="2" customFormat="1" ht="14.4" customHeight="1">
      <c r="A1289" s="40"/>
      <c r="B1289" s="41"/>
      <c r="C1289" s="214" t="s">
        <v>1616</v>
      </c>
      <c r="D1289" s="214" t="s">
        <v>147</v>
      </c>
      <c r="E1289" s="215" t="s">
        <v>1617</v>
      </c>
      <c r="F1289" s="216" t="s">
        <v>1618</v>
      </c>
      <c r="G1289" s="217" t="s">
        <v>187</v>
      </c>
      <c r="H1289" s="218">
        <v>6</v>
      </c>
      <c r="I1289" s="219"/>
      <c r="J1289" s="220">
        <f>ROUND(I1289*H1289,2)</f>
        <v>0</v>
      </c>
      <c r="K1289" s="216" t="s">
        <v>151</v>
      </c>
      <c r="L1289" s="46"/>
      <c r="M1289" s="221" t="s">
        <v>19</v>
      </c>
      <c r="N1289" s="222" t="s">
        <v>46</v>
      </c>
      <c r="O1289" s="86"/>
      <c r="P1289" s="223">
        <f>O1289*H1289</f>
        <v>0</v>
      </c>
      <c r="Q1289" s="223">
        <v>0.00012</v>
      </c>
      <c r="R1289" s="223">
        <f>Q1289*H1289</f>
        <v>0.00072000000000000005</v>
      </c>
      <c r="S1289" s="223">
        <v>0</v>
      </c>
      <c r="T1289" s="224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5" t="s">
        <v>203</v>
      </c>
      <c r="AT1289" s="225" t="s">
        <v>147</v>
      </c>
      <c r="AU1289" s="225" t="s">
        <v>85</v>
      </c>
      <c r="AY1289" s="19" t="s">
        <v>144</v>
      </c>
      <c r="BE1289" s="226">
        <f>IF(N1289="základní",J1289,0)</f>
        <v>0</v>
      </c>
      <c r="BF1289" s="226">
        <f>IF(N1289="snížená",J1289,0)</f>
        <v>0</v>
      </c>
      <c r="BG1289" s="226">
        <f>IF(N1289="zákl. přenesená",J1289,0)</f>
        <v>0</v>
      </c>
      <c r="BH1289" s="226">
        <f>IF(N1289="sníž. přenesená",J1289,0)</f>
        <v>0</v>
      </c>
      <c r="BI1289" s="226">
        <f>IF(N1289="nulová",J1289,0)</f>
        <v>0</v>
      </c>
      <c r="BJ1289" s="19" t="s">
        <v>83</v>
      </c>
      <c r="BK1289" s="226">
        <f>ROUND(I1289*H1289,2)</f>
        <v>0</v>
      </c>
      <c r="BL1289" s="19" t="s">
        <v>203</v>
      </c>
      <c r="BM1289" s="225" t="s">
        <v>1619</v>
      </c>
    </row>
    <row r="1290" s="2" customFormat="1">
      <c r="A1290" s="40"/>
      <c r="B1290" s="41"/>
      <c r="C1290" s="42"/>
      <c r="D1290" s="227" t="s">
        <v>154</v>
      </c>
      <c r="E1290" s="42"/>
      <c r="F1290" s="228" t="s">
        <v>1620</v>
      </c>
      <c r="G1290" s="42"/>
      <c r="H1290" s="42"/>
      <c r="I1290" s="229"/>
      <c r="J1290" s="42"/>
      <c r="K1290" s="42"/>
      <c r="L1290" s="46"/>
      <c r="M1290" s="230"/>
      <c r="N1290" s="231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154</v>
      </c>
      <c r="AU1290" s="19" t="s">
        <v>85</v>
      </c>
    </row>
    <row r="1291" s="2" customFormat="1">
      <c r="A1291" s="40"/>
      <c r="B1291" s="41"/>
      <c r="C1291" s="42"/>
      <c r="D1291" s="232" t="s">
        <v>155</v>
      </c>
      <c r="E1291" s="42"/>
      <c r="F1291" s="233" t="s">
        <v>1621</v>
      </c>
      <c r="G1291" s="42"/>
      <c r="H1291" s="42"/>
      <c r="I1291" s="229"/>
      <c r="J1291" s="42"/>
      <c r="K1291" s="42"/>
      <c r="L1291" s="46"/>
      <c r="M1291" s="230"/>
      <c r="N1291" s="231"/>
      <c r="O1291" s="86"/>
      <c r="P1291" s="86"/>
      <c r="Q1291" s="86"/>
      <c r="R1291" s="86"/>
      <c r="S1291" s="86"/>
      <c r="T1291" s="87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T1291" s="19" t="s">
        <v>155</v>
      </c>
      <c r="AU1291" s="19" t="s">
        <v>85</v>
      </c>
    </row>
    <row r="1292" s="12" customFormat="1" ht="22.8" customHeight="1">
      <c r="A1292" s="12"/>
      <c r="B1292" s="198"/>
      <c r="C1292" s="199"/>
      <c r="D1292" s="200" t="s">
        <v>74</v>
      </c>
      <c r="E1292" s="212" t="s">
        <v>1622</v>
      </c>
      <c r="F1292" s="212" t="s">
        <v>1623</v>
      </c>
      <c r="G1292" s="199"/>
      <c r="H1292" s="199"/>
      <c r="I1292" s="202"/>
      <c r="J1292" s="213">
        <f>BK1292</f>
        <v>0</v>
      </c>
      <c r="K1292" s="199"/>
      <c r="L1292" s="204"/>
      <c r="M1292" s="205"/>
      <c r="N1292" s="206"/>
      <c r="O1292" s="206"/>
      <c r="P1292" s="207">
        <f>SUM(P1293:P1731)</f>
        <v>0</v>
      </c>
      <c r="Q1292" s="206"/>
      <c r="R1292" s="207">
        <f>SUM(R1293:R1731)</f>
        <v>15.396752299999999</v>
      </c>
      <c r="S1292" s="206"/>
      <c r="T1292" s="208">
        <f>SUM(T1293:T1731)</f>
        <v>2.4546193699999996</v>
      </c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R1292" s="209" t="s">
        <v>85</v>
      </c>
      <c r="AT1292" s="210" t="s">
        <v>74</v>
      </c>
      <c r="AU1292" s="210" t="s">
        <v>83</v>
      </c>
      <c r="AY1292" s="209" t="s">
        <v>144</v>
      </c>
      <c r="BK1292" s="211">
        <f>SUM(BK1293:BK1731)</f>
        <v>0</v>
      </c>
    </row>
    <row r="1293" s="2" customFormat="1" ht="14.4" customHeight="1">
      <c r="A1293" s="40"/>
      <c r="B1293" s="41"/>
      <c r="C1293" s="214" t="s">
        <v>1624</v>
      </c>
      <c r="D1293" s="214" t="s">
        <v>147</v>
      </c>
      <c r="E1293" s="215" t="s">
        <v>1625</v>
      </c>
      <c r="F1293" s="216" t="s">
        <v>1626</v>
      </c>
      <c r="G1293" s="217" t="s">
        <v>187</v>
      </c>
      <c r="H1293" s="218">
        <v>6166.25</v>
      </c>
      <c r="I1293" s="219"/>
      <c r="J1293" s="220">
        <f>ROUND(I1293*H1293,2)</f>
        <v>0</v>
      </c>
      <c r="K1293" s="216" t="s">
        <v>151</v>
      </c>
      <c r="L1293" s="46"/>
      <c r="M1293" s="221" t="s">
        <v>19</v>
      </c>
      <c r="N1293" s="222" t="s">
        <v>46</v>
      </c>
      <c r="O1293" s="86"/>
      <c r="P1293" s="223">
        <f>O1293*H1293</f>
        <v>0</v>
      </c>
      <c r="Q1293" s="223">
        <v>0.001</v>
      </c>
      <c r="R1293" s="223">
        <f>Q1293*H1293</f>
        <v>6.1662499999999998</v>
      </c>
      <c r="S1293" s="223">
        <v>0.00031</v>
      </c>
      <c r="T1293" s="224">
        <f>S1293*H1293</f>
        <v>1.9115374999999999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5" t="s">
        <v>203</v>
      </c>
      <c r="AT1293" s="225" t="s">
        <v>147</v>
      </c>
      <c r="AU1293" s="225" t="s">
        <v>85</v>
      </c>
      <c r="AY1293" s="19" t="s">
        <v>144</v>
      </c>
      <c r="BE1293" s="226">
        <f>IF(N1293="základní",J1293,0)</f>
        <v>0</v>
      </c>
      <c r="BF1293" s="226">
        <f>IF(N1293="snížená",J1293,0)</f>
        <v>0</v>
      </c>
      <c r="BG1293" s="226">
        <f>IF(N1293="zákl. přenesená",J1293,0)</f>
        <v>0</v>
      </c>
      <c r="BH1293" s="226">
        <f>IF(N1293="sníž. přenesená",J1293,0)</f>
        <v>0</v>
      </c>
      <c r="BI1293" s="226">
        <f>IF(N1293="nulová",J1293,0)</f>
        <v>0</v>
      </c>
      <c r="BJ1293" s="19" t="s">
        <v>83</v>
      </c>
      <c r="BK1293" s="226">
        <f>ROUND(I1293*H1293,2)</f>
        <v>0</v>
      </c>
      <c r="BL1293" s="19" t="s">
        <v>203</v>
      </c>
      <c r="BM1293" s="225" t="s">
        <v>1627</v>
      </c>
    </row>
    <row r="1294" s="2" customFormat="1">
      <c r="A1294" s="40"/>
      <c r="B1294" s="41"/>
      <c r="C1294" s="42"/>
      <c r="D1294" s="227" t="s">
        <v>154</v>
      </c>
      <c r="E1294" s="42"/>
      <c r="F1294" s="228" t="s">
        <v>1628</v>
      </c>
      <c r="G1294" s="42"/>
      <c r="H1294" s="42"/>
      <c r="I1294" s="229"/>
      <c r="J1294" s="42"/>
      <c r="K1294" s="42"/>
      <c r="L1294" s="46"/>
      <c r="M1294" s="230"/>
      <c r="N1294" s="231"/>
      <c r="O1294" s="86"/>
      <c r="P1294" s="86"/>
      <c r="Q1294" s="86"/>
      <c r="R1294" s="86"/>
      <c r="S1294" s="86"/>
      <c r="T1294" s="87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T1294" s="19" t="s">
        <v>154</v>
      </c>
      <c r="AU1294" s="19" t="s">
        <v>85</v>
      </c>
    </row>
    <row r="1295" s="2" customFormat="1">
      <c r="A1295" s="40"/>
      <c r="B1295" s="41"/>
      <c r="C1295" s="42"/>
      <c r="D1295" s="232" t="s">
        <v>155</v>
      </c>
      <c r="E1295" s="42"/>
      <c r="F1295" s="233" t="s">
        <v>1629</v>
      </c>
      <c r="G1295" s="42"/>
      <c r="H1295" s="42"/>
      <c r="I1295" s="229"/>
      <c r="J1295" s="42"/>
      <c r="K1295" s="42"/>
      <c r="L1295" s="46"/>
      <c r="M1295" s="230"/>
      <c r="N1295" s="231"/>
      <c r="O1295" s="86"/>
      <c r="P1295" s="86"/>
      <c r="Q1295" s="86"/>
      <c r="R1295" s="86"/>
      <c r="S1295" s="86"/>
      <c r="T1295" s="87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T1295" s="19" t="s">
        <v>155</v>
      </c>
      <c r="AU1295" s="19" t="s">
        <v>85</v>
      </c>
    </row>
    <row r="1296" s="15" customFormat="1">
      <c r="A1296" s="15"/>
      <c r="B1296" s="261"/>
      <c r="C1296" s="262"/>
      <c r="D1296" s="227" t="s">
        <v>173</v>
      </c>
      <c r="E1296" s="263" t="s">
        <v>19</v>
      </c>
      <c r="F1296" s="264" t="s">
        <v>396</v>
      </c>
      <c r="G1296" s="262"/>
      <c r="H1296" s="263" t="s">
        <v>19</v>
      </c>
      <c r="I1296" s="265"/>
      <c r="J1296" s="262"/>
      <c r="K1296" s="262"/>
      <c r="L1296" s="266"/>
      <c r="M1296" s="267"/>
      <c r="N1296" s="268"/>
      <c r="O1296" s="268"/>
      <c r="P1296" s="268"/>
      <c r="Q1296" s="268"/>
      <c r="R1296" s="268"/>
      <c r="S1296" s="268"/>
      <c r="T1296" s="269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70" t="s">
        <v>173</v>
      </c>
      <c r="AU1296" s="270" t="s">
        <v>85</v>
      </c>
      <c r="AV1296" s="15" t="s">
        <v>83</v>
      </c>
      <c r="AW1296" s="15" t="s">
        <v>37</v>
      </c>
      <c r="AX1296" s="15" t="s">
        <v>75</v>
      </c>
      <c r="AY1296" s="270" t="s">
        <v>144</v>
      </c>
    </row>
    <row r="1297" s="13" customFormat="1">
      <c r="A1297" s="13"/>
      <c r="B1297" s="235"/>
      <c r="C1297" s="236"/>
      <c r="D1297" s="227" t="s">
        <v>173</v>
      </c>
      <c r="E1297" s="237" t="s">
        <v>19</v>
      </c>
      <c r="F1297" s="238" t="s">
        <v>1630</v>
      </c>
      <c r="G1297" s="236"/>
      <c r="H1297" s="239">
        <v>53</v>
      </c>
      <c r="I1297" s="240"/>
      <c r="J1297" s="236"/>
      <c r="K1297" s="236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5" t="s">
        <v>173</v>
      </c>
      <c r="AU1297" s="245" t="s">
        <v>85</v>
      </c>
      <c r="AV1297" s="13" t="s">
        <v>85</v>
      </c>
      <c r="AW1297" s="13" t="s">
        <v>37</v>
      </c>
      <c r="AX1297" s="13" t="s">
        <v>75</v>
      </c>
      <c r="AY1297" s="245" t="s">
        <v>144</v>
      </c>
    </row>
    <row r="1298" s="13" customFormat="1">
      <c r="A1298" s="13"/>
      <c r="B1298" s="235"/>
      <c r="C1298" s="236"/>
      <c r="D1298" s="227" t="s">
        <v>173</v>
      </c>
      <c r="E1298" s="237" t="s">
        <v>19</v>
      </c>
      <c r="F1298" s="238" t="s">
        <v>1631</v>
      </c>
      <c r="G1298" s="236"/>
      <c r="H1298" s="239">
        <v>108.252</v>
      </c>
      <c r="I1298" s="240"/>
      <c r="J1298" s="236"/>
      <c r="K1298" s="236"/>
      <c r="L1298" s="241"/>
      <c r="M1298" s="242"/>
      <c r="N1298" s="243"/>
      <c r="O1298" s="243"/>
      <c r="P1298" s="243"/>
      <c r="Q1298" s="243"/>
      <c r="R1298" s="243"/>
      <c r="S1298" s="243"/>
      <c r="T1298" s="244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5" t="s">
        <v>173</v>
      </c>
      <c r="AU1298" s="245" t="s">
        <v>85</v>
      </c>
      <c r="AV1298" s="13" t="s">
        <v>85</v>
      </c>
      <c r="AW1298" s="13" t="s">
        <v>37</v>
      </c>
      <c r="AX1298" s="13" t="s">
        <v>75</v>
      </c>
      <c r="AY1298" s="245" t="s">
        <v>144</v>
      </c>
    </row>
    <row r="1299" s="15" customFormat="1">
      <c r="A1299" s="15"/>
      <c r="B1299" s="261"/>
      <c r="C1299" s="262"/>
      <c r="D1299" s="227" t="s">
        <v>173</v>
      </c>
      <c r="E1299" s="263" t="s">
        <v>19</v>
      </c>
      <c r="F1299" s="264" t="s">
        <v>491</v>
      </c>
      <c r="G1299" s="262"/>
      <c r="H1299" s="263" t="s">
        <v>19</v>
      </c>
      <c r="I1299" s="265"/>
      <c r="J1299" s="262"/>
      <c r="K1299" s="262"/>
      <c r="L1299" s="266"/>
      <c r="M1299" s="267"/>
      <c r="N1299" s="268"/>
      <c r="O1299" s="268"/>
      <c r="P1299" s="268"/>
      <c r="Q1299" s="268"/>
      <c r="R1299" s="268"/>
      <c r="S1299" s="268"/>
      <c r="T1299" s="269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T1299" s="270" t="s">
        <v>173</v>
      </c>
      <c r="AU1299" s="270" t="s">
        <v>85</v>
      </c>
      <c r="AV1299" s="15" t="s">
        <v>83</v>
      </c>
      <c r="AW1299" s="15" t="s">
        <v>37</v>
      </c>
      <c r="AX1299" s="15" t="s">
        <v>75</v>
      </c>
      <c r="AY1299" s="270" t="s">
        <v>144</v>
      </c>
    </row>
    <row r="1300" s="13" customFormat="1">
      <c r="A1300" s="13"/>
      <c r="B1300" s="235"/>
      <c r="C1300" s="236"/>
      <c r="D1300" s="227" t="s">
        <v>173</v>
      </c>
      <c r="E1300" s="237" t="s">
        <v>19</v>
      </c>
      <c r="F1300" s="238" t="s">
        <v>1632</v>
      </c>
      <c r="G1300" s="236"/>
      <c r="H1300" s="239">
        <v>410.5</v>
      </c>
      <c r="I1300" s="240"/>
      <c r="J1300" s="236"/>
      <c r="K1300" s="236"/>
      <c r="L1300" s="241"/>
      <c r="M1300" s="242"/>
      <c r="N1300" s="243"/>
      <c r="O1300" s="243"/>
      <c r="P1300" s="243"/>
      <c r="Q1300" s="243"/>
      <c r="R1300" s="243"/>
      <c r="S1300" s="243"/>
      <c r="T1300" s="24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5" t="s">
        <v>173</v>
      </c>
      <c r="AU1300" s="245" t="s">
        <v>85</v>
      </c>
      <c r="AV1300" s="13" t="s">
        <v>85</v>
      </c>
      <c r="AW1300" s="13" t="s">
        <v>37</v>
      </c>
      <c r="AX1300" s="13" t="s">
        <v>75</v>
      </c>
      <c r="AY1300" s="245" t="s">
        <v>144</v>
      </c>
    </row>
    <row r="1301" s="13" customFormat="1">
      <c r="A1301" s="13"/>
      <c r="B1301" s="235"/>
      <c r="C1301" s="236"/>
      <c r="D1301" s="227" t="s">
        <v>173</v>
      </c>
      <c r="E1301" s="237" t="s">
        <v>19</v>
      </c>
      <c r="F1301" s="238" t="s">
        <v>1633</v>
      </c>
      <c r="G1301" s="236"/>
      <c r="H1301" s="239">
        <v>728.43899999999996</v>
      </c>
      <c r="I1301" s="240"/>
      <c r="J1301" s="236"/>
      <c r="K1301" s="236"/>
      <c r="L1301" s="241"/>
      <c r="M1301" s="242"/>
      <c r="N1301" s="243"/>
      <c r="O1301" s="243"/>
      <c r="P1301" s="243"/>
      <c r="Q1301" s="243"/>
      <c r="R1301" s="243"/>
      <c r="S1301" s="243"/>
      <c r="T1301" s="244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5" t="s">
        <v>173</v>
      </c>
      <c r="AU1301" s="245" t="s">
        <v>85</v>
      </c>
      <c r="AV1301" s="13" t="s">
        <v>85</v>
      </c>
      <c r="AW1301" s="13" t="s">
        <v>37</v>
      </c>
      <c r="AX1301" s="13" t="s">
        <v>75</v>
      </c>
      <c r="AY1301" s="245" t="s">
        <v>144</v>
      </c>
    </row>
    <row r="1302" s="13" customFormat="1">
      <c r="A1302" s="13"/>
      <c r="B1302" s="235"/>
      <c r="C1302" s="236"/>
      <c r="D1302" s="227" t="s">
        <v>173</v>
      </c>
      <c r="E1302" s="237" t="s">
        <v>19</v>
      </c>
      <c r="F1302" s="238" t="s">
        <v>1634</v>
      </c>
      <c r="G1302" s="236"/>
      <c r="H1302" s="239">
        <v>362.255</v>
      </c>
      <c r="I1302" s="240"/>
      <c r="J1302" s="236"/>
      <c r="K1302" s="236"/>
      <c r="L1302" s="241"/>
      <c r="M1302" s="242"/>
      <c r="N1302" s="243"/>
      <c r="O1302" s="243"/>
      <c r="P1302" s="243"/>
      <c r="Q1302" s="243"/>
      <c r="R1302" s="243"/>
      <c r="S1302" s="243"/>
      <c r="T1302" s="24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5" t="s">
        <v>173</v>
      </c>
      <c r="AU1302" s="245" t="s">
        <v>85</v>
      </c>
      <c r="AV1302" s="13" t="s">
        <v>85</v>
      </c>
      <c r="AW1302" s="13" t="s">
        <v>37</v>
      </c>
      <c r="AX1302" s="13" t="s">
        <v>75</v>
      </c>
      <c r="AY1302" s="245" t="s">
        <v>144</v>
      </c>
    </row>
    <row r="1303" s="15" customFormat="1">
      <c r="A1303" s="15"/>
      <c r="B1303" s="261"/>
      <c r="C1303" s="262"/>
      <c r="D1303" s="227" t="s">
        <v>173</v>
      </c>
      <c r="E1303" s="263" t="s">
        <v>19</v>
      </c>
      <c r="F1303" s="264" t="s">
        <v>1635</v>
      </c>
      <c r="G1303" s="262"/>
      <c r="H1303" s="263" t="s">
        <v>19</v>
      </c>
      <c r="I1303" s="265"/>
      <c r="J1303" s="262"/>
      <c r="K1303" s="262"/>
      <c r="L1303" s="266"/>
      <c r="M1303" s="267"/>
      <c r="N1303" s="268"/>
      <c r="O1303" s="268"/>
      <c r="P1303" s="268"/>
      <c r="Q1303" s="268"/>
      <c r="R1303" s="268"/>
      <c r="S1303" s="268"/>
      <c r="T1303" s="269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70" t="s">
        <v>173</v>
      </c>
      <c r="AU1303" s="270" t="s">
        <v>85</v>
      </c>
      <c r="AV1303" s="15" t="s">
        <v>83</v>
      </c>
      <c r="AW1303" s="15" t="s">
        <v>37</v>
      </c>
      <c r="AX1303" s="15" t="s">
        <v>75</v>
      </c>
      <c r="AY1303" s="270" t="s">
        <v>144</v>
      </c>
    </row>
    <row r="1304" s="13" customFormat="1">
      <c r="A1304" s="13"/>
      <c r="B1304" s="235"/>
      <c r="C1304" s="236"/>
      <c r="D1304" s="227" t="s">
        <v>173</v>
      </c>
      <c r="E1304" s="237" t="s">
        <v>19</v>
      </c>
      <c r="F1304" s="238" t="s">
        <v>1636</v>
      </c>
      <c r="G1304" s="236"/>
      <c r="H1304" s="239">
        <v>24.199999999999999</v>
      </c>
      <c r="I1304" s="240"/>
      <c r="J1304" s="236"/>
      <c r="K1304" s="236"/>
      <c r="L1304" s="241"/>
      <c r="M1304" s="242"/>
      <c r="N1304" s="243"/>
      <c r="O1304" s="243"/>
      <c r="P1304" s="243"/>
      <c r="Q1304" s="243"/>
      <c r="R1304" s="243"/>
      <c r="S1304" s="243"/>
      <c r="T1304" s="24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5" t="s">
        <v>173</v>
      </c>
      <c r="AU1304" s="245" t="s">
        <v>85</v>
      </c>
      <c r="AV1304" s="13" t="s">
        <v>85</v>
      </c>
      <c r="AW1304" s="13" t="s">
        <v>37</v>
      </c>
      <c r="AX1304" s="13" t="s">
        <v>75</v>
      </c>
      <c r="AY1304" s="245" t="s">
        <v>144</v>
      </c>
    </row>
    <row r="1305" s="13" customFormat="1">
      <c r="A1305" s="13"/>
      <c r="B1305" s="235"/>
      <c r="C1305" s="236"/>
      <c r="D1305" s="227" t="s">
        <v>173</v>
      </c>
      <c r="E1305" s="237" t="s">
        <v>19</v>
      </c>
      <c r="F1305" s="238" t="s">
        <v>1637</v>
      </c>
      <c r="G1305" s="236"/>
      <c r="H1305" s="239">
        <v>801.78399999999999</v>
      </c>
      <c r="I1305" s="240"/>
      <c r="J1305" s="236"/>
      <c r="K1305" s="236"/>
      <c r="L1305" s="241"/>
      <c r="M1305" s="242"/>
      <c r="N1305" s="243"/>
      <c r="O1305" s="243"/>
      <c r="P1305" s="243"/>
      <c r="Q1305" s="243"/>
      <c r="R1305" s="243"/>
      <c r="S1305" s="243"/>
      <c r="T1305" s="244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5" t="s">
        <v>173</v>
      </c>
      <c r="AU1305" s="245" t="s">
        <v>85</v>
      </c>
      <c r="AV1305" s="13" t="s">
        <v>85</v>
      </c>
      <c r="AW1305" s="13" t="s">
        <v>37</v>
      </c>
      <c r="AX1305" s="13" t="s">
        <v>75</v>
      </c>
      <c r="AY1305" s="245" t="s">
        <v>144</v>
      </c>
    </row>
    <row r="1306" s="15" customFormat="1">
      <c r="A1306" s="15"/>
      <c r="B1306" s="261"/>
      <c r="C1306" s="262"/>
      <c r="D1306" s="227" t="s">
        <v>173</v>
      </c>
      <c r="E1306" s="263" t="s">
        <v>19</v>
      </c>
      <c r="F1306" s="264" t="s">
        <v>1638</v>
      </c>
      <c r="G1306" s="262"/>
      <c r="H1306" s="263" t="s">
        <v>19</v>
      </c>
      <c r="I1306" s="265"/>
      <c r="J1306" s="262"/>
      <c r="K1306" s="262"/>
      <c r="L1306" s="266"/>
      <c r="M1306" s="267"/>
      <c r="N1306" s="268"/>
      <c r="O1306" s="268"/>
      <c r="P1306" s="268"/>
      <c r="Q1306" s="268"/>
      <c r="R1306" s="268"/>
      <c r="S1306" s="268"/>
      <c r="T1306" s="269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70" t="s">
        <v>173</v>
      </c>
      <c r="AU1306" s="270" t="s">
        <v>85</v>
      </c>
      <c r="AV1306" s="15" t="s">
        <v>83</v>
      </c>
      <c r="AW1306" s="15" t="s">
        <v>37</v>
      </c>
      <c r="AX1306" s="15" t="s">
        <v>75</v>
      </c>
      <c r="AY1306" s="270" t="s">
        <v>144</v>
      </c>
    </row>
    <row r="1307" s="13" customFormat="1">
      <c r="A1307" s="13"/>
      <c r="B1307" s="235"/>
      <c r="C1307" s="236"/>
      <c r="D1307" s="227" t="s">
        <v>173</v>
      </c>
      <c r="E1307" s="237" t="s">
        <v>19</v>
      </c>
      <c r="F1307" s="238" t="s">
        <v>1639</v>
      </c>
      <c r="G1307" s="236"/>
      <c r="H1307" s="239">
        <v>24.199999999999999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5" t="s">
        <v>173</v>
      </c>
      <c r="AU1307" s="245" t="s">
        <v>85</v>
      </c>
      <c r="AV1307" s="13" t="s">
        <v>85</v>
      </c>
      <c r="AW1307" s="13" t="s">
        <v>37</v>
      </c>
      <c r="AX1307" s="13" t="s">
        <v>75</v>
      </c>
      <c r="AY1307" s="245" t="s">
        <v>144</v>
      </c>
    </row>
    <row r="1308" s="13" customFormat="1">
      <c r="A1308" s="13"/>
      <c r="B1308" s="235"/>
      <c r="C1308" s="236"/>
      <c r="D1308" s="227" t="s">
        <v>173</v>
      </c>
      <c r="E1308" s="237" t="s">
        <v>19</v>
      </c>
      <c r="F1308" s="238" t="s">
        <v>1640</v>
      </c>
      <c r="G1308" s="236"/>
      <c r="H1308" s="239">
        <v>801.78399999999999</v>
      </c>
      <c r="I1308" s="240"/>
      <c r="J1308" s="236"/>
      <c r="K1308" s="236"/>
      <c r="L1308" s="241"/>
      <c r="M1308" s="242"/>
      <c r="N1308" s="243"/>
      <c r="O1308" s="243"/>
      <c r="P1308" s="243"/>
      <c r="Q1308" s="243"/>
      <c r="R1308" s="243"/>
      <c r="S1308" s="243"/>
      <c r="T1308" s="24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5" t="s">
        <v>173</v>
      </c>
      <c r="AU1308" s="245" t="s">
        <v>85</v>
      </c>
      <c r="AV1308" s="13" t="s">
        <v>85</v>
      </c>
      <c r="AW1308" s="13" t="s">
        <v>37</v>
      </c>
      <c r="AX1308" s="13" t="s">
        <v>75</v>
      </c>
      <c r="AY1308" s="245" t="s">
        <v>144</v>
      </c>
    </row>
    <row r="1309" s="15" customFormat="1">
      <c r="A1309" s="15"/>
      <c r="B1309" s="261"/>
      <c r="C1309" s="262"/>
      <c r="D1309" s="227" t="s">
        <v>173</v>
      </c>
      <c r="E1309" s="263" t="s">
        <v>19</v>
      </c>
      <c r="F1309" s="264" t="s">
        <v>1641</v>
      </c>
      <c r="G1309" s="262"/>
      <c r="H1309" s="263" t="s">
        <v>19</v>
      </c>
      <c r="I1309" s="265"/>
      <c r="J1309" s="262"/>
      <c r="K1309" s="262"/>
      <c r="L1309" s="266"/>
      <c r="M1309" s="267"/>
      <c r="N1309" s="268"/>
      <c r="O1309" s="268"/>
      <c r="P1309" s="268"/>
      <c r="Q1309" s="268"/>
      <c r="R1309" s="268"/>
      <c r="S1309" s="268"/>
      <c r="T1309" s="269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T1309" s="270" t="s">
        <v>173</v>
      </c>
      <c r="AU1309" s="270" t="s">
        <v>85</v>
      </c>
      <c r="AV1309" s="15" t="s">
        <v>83</v>
      </c>
      <c r="AW1309" s="15" t="s">
        <v>37</v>
      </c>
      <c r="AX1309" s="15" t="s">
        <v>75</v>
      </c>
      <c r="AY1309" s="270" t="s">
        <v>144</v>
      </c>
    </row>
    <row r="1310" s="13" customFormat="1">
      <c r="A1310" s="13"/>
      <c r="B1310" s="235"/>
      <c r="C1310" s="236"/>
      <c r="D1310" s="227" t="s">
        <v>173</v>
      </c>
      <c r="E1310" s="237" t="s">
        <v>19</v>
      </c>
      <c r="F1310" s="238" t="s">
        <v>1642</v>
      </c>
      <c r="G1310" s="236"/>
      <c r="H1310" s="239">
        <v>0</v>
      </c>
      <c r="I1310" s="240"/>
      <c r="J1310" s="236"/>
      <c r="K1310" s="236"/>
      <c r="L1310" s="241"/>
      <c r="M1310" s="242"/>
      <c r="N1310" s="243"/>
      <c r="O1310" s="243"/>
      <c r="P1310" s="243"/>
      <c r="Q1310" s="243"/>
      <c r="R1310" s="243"/>
      <c r="S1310" s="243"/>
      <c r="T1310" s="24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5" t="s">
        <v>173</v>
      </c>
      <c r="AU1310" s="245" t="s">
        <v>85</v>
      </c>
      <c r="AV1310" s="13" t="s">
        <v>85</v>
      </c>
      <c r="AW1310" s="13" t="s">
        <v>37</v>
      </c>
      <c r="AX1310" s="13" t="s">
        <v>75</v>
      </c>
      <c r="AY1310" s="245" t="s">
        <v>144</v>
      </c>
    </row>
    <row r="1311" s="13" customFormat="1">
      <c r="A1311" s="13"/>
      <c r="B1311" s="235"/>
      <c r="C1311" s="236"/>
      <c r="D1311" s="227" t="s">
        <v>173</v>
      </c>
      <c r="E1311" s="237" t="s">
        <v>19</v>
      </c>
      <c r="F1311" s="238" t="s">
        <v>1640</v>
      </c>
      <c r="G1311" s="236"/>
      <c r="H1311" s="239">
        <v>801.78399999999999</v>
      </c>
      <c r="I1311" s="240"/>
      <c r="J1311" s="236"/>
      <c r="K1311" s="236"/>
      <c r="L1311" s="241"/>
      <c r="M1311" s="242"/>
      <c r="N1311" s="243"/>
      <c r="O1311" s="243"/>
      <c r="P1311" s="243"/>
      <c r="Q1311" s="243"/>
      <c r="R1311" s="243"/>
      <c r="S1311" s="243"/>
      <c r="T1311" s="244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5" t="s">
        <v>173</v>
      </c>
      <c r="AU1311" s="245" t="s">
        <v>85</v>
      </c>
      <c r="AV1311" s="13" t="s">
        <v>85</v>
      </c>
      <c r="AW1311" s="13" t="s">
        <v>37</v>
      </c>
      <c r="AX1311" s="13" t="s">
        <v>75</v>
      </c>
      <c r="AY1311" s="245" t="s">
        <v>144</v>
      </c>
    </row>
    <row r="1312" s="15" customFormat="1">
      <c r="A1312" s="15"/>
      <c r="B1312" s="261"/>
      <c r="C1312" s="262"/>
      <c r="D1312" s="227" t="s">
        <v>173</v>
      </c>
      <c r="E1312" s="263" t="s">
        <v>19</v>
      </c>
      <c r="F1312" s="264" t="s">
        <v>1643</v>
      </c>
      <c r="G1312" s="262"/>
      <c r="H1312" s="263" t="s">
        <v>19</v>
      </c>
      <c r="I1312" s="265"/>
      <c r="J1312" s="262"/>
      <c r="K1312" s="262"/>
      <c r="L1312" s="266"/>
      <c r="M1312" s="267"/>
      <c r="N1312" s="268"/>
      <c r="O1312" s="268"/>
      <c r="P1312" s="268"/>
      <c r="Q1312" s="268"/>
      <c r="R1312" s="268"/>
      <c r="S1312" s="268"/>
      <c r="T1312" s="269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T1312" s="270" t="s">
        <v>173</v>
      </c>
      <c r="AU1312" s="270" t="s">
        <v>85</v>
      </c>
      <c r="AV1312" s="15" t="s">
        <v>83</v>
      </c>
      <c r="AW1312" s="15" t="s">
        <v>37</v>
      </c>
      <c r="AX1312" s="15" t="s">
        <v>75</v>
      </c>
      <c r="AY1312" s="270" t="s">
        <v>144</v>
      </c>
    </row>
    <row r="1313" s="13" customFormat="1">
      <c r="A1313" s="13"/>
      <c r="B1313" s="235"/>
      <c r="C1313" s="236"/>
      <c r="D1313" s="227" t="s">
        <v>173</v>
      </c>
      <c r="E1313" s="237" t="s">
        <v>19</v>
      </c>
      <c r="F1313" s="238" t="s">
        <v>1644</v>
      </c>
      <c r="G1313" s="236"/>
      <c r="H1313" s="239">
        <v>224.86600000000001</v>
      </c>
      <c r="I1313" s="240"/>
      <c r="J1313" s="236"/>
      <c r="K1313" s="236"/>
      <c r="L1313" s="241"/>
      <c r="M1313" s="242"/>
      <c r="N1313" s="243"/>
      <c r="O1313" s="243"/>
      <c r="P1313" s="243"/>
      <c r="Q1313" s="243"/>
      <c r="R1313" s="243"/>
      <c r="S1313" s="243"/>
      <c r="T1313" s="244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5" t="s">
        <v>173</v>
      </c>
      <c r="AU1313" s="245" t="s">
        <v>85</v>
      </c>
      <c r="AV1313" s="13" t="s">
        <v>85</v>
      </c>
      <c r="AW1313" s="13" t="s">
        <v>37</v>
      </c>
      <c r="AX1313" s="13" t="s">
        <v>75</v>
      </c>
      <c r="AY1313" s="245" t="s">
        <v>144</v>
      </c>
    </row>
    <row r="1314" s="13" customFormat="1">
      <c r="A1314" s="13"/>
      <c r="B1314" s="235"/>
      <c r="C1314" s="236"/>
      <c r="D1314" s="227" t="s">
        <v>173</v>
      </c>
      <c r="E1314" s="237" t="s">
        <v>19</v>
      </c>
      <c r="F1314" s="238" t="s">
        <v>1645</v>
      </c>
      <c r="G1314" s="236"/>
      <c r="H1314" s="239">
        <v>718.399</v>
      </c>
      <c r="I1314" s="240"/>
      <c r="J1314" s="236"/>
      <c r="K1314" s="236"/>
      <c r="L1314" s="241"/>
      <c r="M1314" s="242"/>
      <c r="N1314" s="243"/>
      <c r="O1314" s="243"/>
      <c r="P1314" s="243"/>
      <c r="Q1314" s="243"/>
      <c r="R1314" s="243"/>
      <c r="S1314" s="243"/>
      <c r="T1314" s="244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5" t="s">
        <v>173</v>
      </c>
      <c r="AU1314" s="245" t="s">
        <v>85</v>
      </c>
      <c r="AV1314" s="13" t="s">
        <v>85</v>
      </c>
      <c r="AW1314" s="13" t="s">
        <v>37</v>
      </c>
      <c r="AX1314" s="13" t="s">
        <v>75</v>
      </c>
      <c r="AY1314" s="245" t="s">
        <v>144</v>
      </c>
    </row>
    <row r="1315" s="15" customFormat="1">
      <c r="A1315" s="15"/>
      <c r="B1315" s="261"/>
      <c r="C1315" s="262"/>
      <c r="D1315" s="227" t="s">
        <v>173</v>
      </c>
      <c r="E1315" s="263" t="s">
        <v>19</v>
      </c>
      <c r="F1315" s="264" t="s">
        <v>1646</v>
      </c>
      <c r="G1315" s="262"/>
      <c r="H1315" s="263" t="s">
        <v>19</v>
      </c>
      <c r="I1315" s="265"/>
      <c r="J1315" s="262"/>
      <c r="K1315" s="262"/>
      <c r="L1315" s="266"/>
      <c r="M1315" s="267"/>
      <c r="N1315" s="268"/>
      <c r="O1315" s="268"/>
      <c r="P1315" s="268"/>
      <c r="Q1315" s="268"/>
      <c r="R1315" s="268"/>
      <c r="S1315" s="268"/>
      <c r="T1315" s="269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70" t="s">
        <v>173</v>
      </c>
      <c r="AU1315" s="270" t="s">
        <v>85</v>
      </c>
      <c r="AV1315" s="15" t="s">
        <v>83</v>
      </c>
      <c r="AW1315" s="15" t="s">
        <v>37</v>
      </c>
      <c r="AX1315" s="15" t="s">
        <v>75</v>
      </c>
      <c r="AY1315" s="270" t="s">
        <v>144</v>
      </c>
    </row>
    <row r="1316" s="13" customFormat="1">
      <c r="A1316" s="13"/>
      <c r="B1316" s="235"/>
      <c r="C1316" s="236"/>
      <c r="D1316" s="227" t="s">
        <v>173</v>
      </c>
      <c r="E1316" s="237" t="s">
        <v>19</v>
      </c>
      <c r="F1316" s="238" t="s">
        <v>1647</v>
      </c>
      <c r="G1316" s="236"/>
      <c r="H1316" s="239">
        <v>147.857</v>
      </c>
      <c r="I1316" s="240"/>
      <c r="J1316" s="236"/>
      <c r="K1316" s="236"/>
      <c r="L1316" s="241"/>
      <c r="M1316" s="242"/>
      <c r="N1316" s="243"/>
      <c r="O1316" s="243"/>
      <c r="P1316" s="243"/>
      <c r="Q1316" s="243"/>
      <c r="R1316" s="243"/>
      <c r="S1316" s="243"/>
      <c r="T1316" s="244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45" t="s">
        <v>173</v>
      </c>
      <c r="AU1316" s="245" t="s">
        <v>85</v>
      </c>
      <c r="AV1316" s="13" t="s">
        <v>85</v>
      </c>
      <c r="AW1316" s="13" t="s">
        <v>37</v>
      </c>
      <c r="AX1316" s="13" t="s">
        <v>75</v>
      </c>
      <c r="AY1316" s="245" t="s">
        <v>144</v>
      </c>
    </row>
    <row r="1317" s="13" customFormat="1">
      <c r="A1317" s="13"/>
      <c r="B1317" s="235"/>
      <c r="C1317" s="236"/>
      <c r="D1317" s="227" t="s">
        <v>173</v>
      </c>
      <c r="E1317" s="237" t="s">
        <v>19</v>
      </c>
      <c r="F1317" s="238" t="s">
        <v>1648</v>
      </c>
      <c r="G1317" s="236"/>
      <c r="H1317" s="239">
        <v>820.87</v>
      </c>
      <c r="I1317" s="240"/>
      <c r="J1317" s="236"/>
      <c r="K1317" s="236"/>
      <c r="L1317" s="241"/>
      <c r="M1317" s="242"/>
      <c r="N1317" s="243"/>
      <c r="O1317" s="243"/>
      <c r="P1317" s="243"/>
      <c r="Q1317" s="243"/>
      <c r="R1317" s="243"/>
      <c r="S1317" s="243"/>
      <c r="T1317" s="244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45" t="s">
        <v>173</v>
      </c>
      <c r="AU1317" s="245" t="s">
        <v>85</v>
      </c>
      <c r="AV1317" s="13" t="s">
        <v>85</v>
      </c>
      <c r="AW1317" s="13" t="s">
        <v>37</v>
      </c>
      <c r="AX1317" s="13" t="s">
        <v>75</v>
      </c>
      <c r="AY1317" s="245" t="s">
        <v>144</v>
      </c>
    </row>
    <row r="1318" s="15" customFormat="1">
      <c r="A1318" s="15"/>
      <c r="B1318" s="261"/>
      <c r="C1318" s="262"/>
      <c r="D1318" s="227" t="s">
        <v>173</v>
      </c>
      <c r="E1318" s="263" t="s">
        <v>19</v>
      </c>
      <c r="F1318" s="264" t="s">
        <v>1649</v>
      </c>
      <c r="G1318" s="262"/>
      <c r="H1318" s="263" t="s">
        <v>19</v>
      </c>
      <c r="I1318" s="265"/>
      <c r="J1318" s="262"/>
      <c r="K1318" s="262"/>
      <c r="L1318" s="266"/>
      <c r="M1318" s="267"/>
      <c r="N1318" s="268"/>
      <c r="O1318" s="268"/>
      <c r="P1318" s="268"/>
      <c r="Q1318" s="268"/>
      <c r="R1318" s="268"/>
      <c r="S1318" s="268"/>
      <c r="T1318" s="269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T1318" s="270" t="s">
        <v>173</v>
      </c>
      <c r="AU1318" s="270" t="s">
        <v>85</v>
      </c>
      <c r="AV1318" s="15" t="s">
        <v>83</v>
      </c>
      <c r="AW1318" s="15" t="s">
        <v>37</v>
      </c>
      <c r="AX1318" s="15" t="s">
        <v>75</v>
      </c>
      <c r="AY1318" s="270" t="s">
        <v>144</v>
      </c>
    </row>
    <row r="1319" s="13" customFormat="1">
      <c r="A1319" s="13"/>
      <c r="B1319" s="235"/>
      <c r="C1319" s="236"/>
      <c r="D1319" s="227" t="s">
        <v>173</v>
      </c>
      <c r="E1319" s="237" t="s">
        <v>19</v>
      </c>
      <c r="F1319" s="238" t="s">
        <v>1650</v>
      </c>
      <c r="G1319" s="236"/>
      <c r="H1319" s="239">
        <v>44.899999999999999</v>
      </c>
      <c r="I1319" s="240"/>
      <c r="J1319" s="236"/>
      <c r="K1319" s="236"/>
      <c r="L1319" s="241"/>
      <c r="M1319" s="242"/>
      <c r="N1319" s="243"/>
      <c r="O1319" s="243"/>
      <c r="P1319" s="243"/>
      <c r="Q1319" s="243"/>
      <c r="R1319" s="243"/>
      <c r="S1319" s="243"/>
      <c r="T1319" s="24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5" t="s">
        <v>173</v>
      </c>
      <c r="AU1319" s="245" t="s">
        <v>85</v>
      </c>
      <c r="AV1319" s="13" t="s">
        <v>85</v>
      </c>
      <c r="AW1319" s="13" t="s">
        <v>37</v>
      </c>
      <c r="AX1319" s="13" t="s">
        <v>75</v>
      </c>
      <c r="AY1319" s="245" t="s">
        <v>144</v>
      </c>
    </row>
    <row r="1320" s="13" customFormat="1">
      <c r="A1320" s="13"/>
      <c r="B1320" s="235"/>
      <c r="C1320" s="236"/>
      <c r="D1320" s="227" t="s">
        <v>173</v>
      </c>
      <c r="E1320" s="237" t="s">
        <v>19</v>
      </c>
      <c r="F1320" s="238" t="s">
        <v>1651</v>
      </c>
      <c r="G1320" s="236"/>
      <c r="H1320" s="239">
        <v>93.159999999999997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5" t="s">
        <v>173</v>
      </c>
      <c r="AU1320" s="245" t="s">
        <v>85</v>
      </c>
      <c r="AV1320" s="13" t="s">
        <v>85</v>
      </c>
      <c r="AW1320" s="13" t="s">
        <v>37</v>
      </c>
      <c r="AX1320" s="13" t="s">
        <v>75</v>
      </c>
      <c r="AY1320" s="245" t="s">
        <v>144</v>
      </c>
    </row>
    <row r="1321" s="14" customFormat="1">
      <c r="A1321" s="14"/>
      <c r="B1321" s="246"/>
      <c r="C1321" s="247"/>
      <c r="D1321" s="227" t="s">
        <v>173</v>
      </c>
      <c r="E1321" s="248" t="s">
        <v>19</v>
      </c>
      <c r="F1321" s="249" t="s">
        <v>175</v>
      </c>
      <c r="G1321" s="247"/>
      <c r="H1321" s="250">
        <v>6166.2499999999991</v>
      </c>
      <c r="I1321" s="251"/>
      <c r="J1321" s="247"/>
      <c r="K1321" s="247"/>
      <c r="L1321" s="252"/>
      <c r="M1321" s="253"/>
      <c r="N1321" s="254"/>
      <c r="O1321" s="254"/>
      <c r="P1321" s="254"/>
      <c r="Q1321" s="254"/>
      <c r="R1321" s="254"/>
      <c r="S1321" s="254"/>
      <c r="T1321" s="255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6" t="s">
        <v>173</v>
      </c>
      <c r="AU1321" s="256" t="s">
        <v>85</v>
      </c>
      <c r="AV1321" s="14" t="s">
        <v>176</v>
      </c>
      <c r="AW1321" s="14" t="s">
        <v>37</v>
      </c>
      <c r="AX1321" s="14" t="s">
        <v>83</v>
      </c>
      <c r="AY1321" s="256" t="s">
        <v>144</v>
      </c>
    </row>
    <row r="1322" s="2" customFormat="1" ht="14.4" customHeight="1">
      <c r="A1322" s="40"/>
      <c r="B1322" s="41"/>
      <c r="C1322" s="214" t="s">
        <v>1652</v>
      </c>
      <c r="D1322" s="214" t="s">
        <v>147</v>
      </c>
      <c r="E1322" s="215" t="s">
        <v>1653</v>
      </c>
      <c r="F1322" s="216" t="s">
        <v>1654</v>
      </c>
      <c r="G1322" s="217" t="s">
        <v>187</v>
      </c>
      <c r="H1322" s="218">
        <v>1751.877</v>
      </c>
      <c r="I1322" s="219"/>
      <c r="J1322" s="220">
        <f>ROUND(I1322*H1322,2)</f>
        <v>0</v>
      </c>
      <c r="K1322" s="216" t="s">
        <v>151</v>
      </c>
      <c r="L1322" s="46"/>
      <c r="M1322" s="221" t="s">
        <v>19</v>
      </c>
      <c r="N1322" s="222" t="s">
        <v>46</v>
      </c>
      <c r="O1322" s="86"/>
      <c r="P1322" s="223">
        <f>O1322*H1322</f>
        <v>0</v>
      </c>
      <c r="Q1322" s="223">
        <v>0.001</v>
      </c>
      <c r="R1322" s="223">
        <f>Q1322*H1322</f>
        <v>1.7518769999999999</v>
      </c>
      <c r="S1322" s="223">
        <v>0.00031</v>
      </c>
      <c r="T1322" s="224">
        <f>S1322*H1322</f>
        <v>0.54308186999999997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25" t="s">
        <v>203</v>
      </c>
      <c r="AT1322" s="225" t="s">
        <v>147</v>
      </c>
      <c r="AU1322" s="225" t="s">
        <v>85</v>
      </c>
      <c r="AY1322" s="19" t="s">
        <v>144</v>
      </c>
      <c r="BE1322" s="226">
        <f>IF(N1322="základní",J1322,0)</f>
        <v>0</v>
      </c>
      <c r="BF1322" s="226">
        <f>IF(N1322="snížená",J1322,0)</f>
        <v>0</v>
      </c>
      <c r="BG1322" s="226">
        <f>IF(N1322="zákl. přenesená",J1322,0)</f>
        <v>0</v>
      </c>
      <c r="BH1322" s="226">
        <f>IF(N1322="sníž. přenesená",J1322,0)</f>
        <v>0</v>
      </c>
      <c r="BI1322" s="226">
        <f>IF(N1322="nulová",J1322,0)</f>
        <v>0</v>
      </c>
      <c r="BJ1322" s="19" t="s">
        <v>83</v>
      </c>
      <c r="BK1322" s="226">
        <f>ROUND(I1322*H1322,2)</f>
        <v>0</v>
      </c>
      <c r="BL1322" s="19" t="s">
        <v>203</v>
      </c>
      <c r="BM1322" s="225" t="s">
        <v>1655</v>
      </c>
    </row>
    <row r="1323" s="2" customFormat="1">
      <c r="A1323" s="40"/>
      <c r="B1323" s="41"/>
      <c r="C1323" s="42"/>
      <c r="D1323" s="227" t="s">
        <v>154</v>
      </c>
      <c r="E1323" s="42"/>
      <c r="F1323" s="228" t="s">
        <v>1656</v>
      </c>
      <c r="G1323" s="42"/>
      <c r="H1323" s="42"/>
      <c r="I1323" s="229"/>
      <c r="J1323" s="42"/>
      <c r="K1323" s="42"/>
      <c r="L1323" s="46"/>
      <c r="M1323" s="230"/>
      <c r="N1323" s="231"/>
      <c r="O1323" s="86"/>
      <c r="P1323" s="86"/>
      <c r="Q1323" s="86"/>
      <c r="R1323" s="86"/>
      <c r="S1323" s="86"/>
      <c r="T1323" s="87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T1323" s="19" t="s">
        <v>154</v>
      </c>
      <c r="AU1323" s="19" t="s">
        <v>85</v>
      </c>
    </row>
    <row r="1324" s="2" customFormat="1">
      <c r="A1324" s="40"/>
      <c r="B1324" s="41"/>
      <c r="C1324" s="42"/>
      <c r="D1324" s="232" t="s">
        <v>155</v>
      </c>
      <c r="E1324" s="42"/>
      <c r="F1324" s="233" t="s">
        <v>1657</v>
      </c>
      <c r="G1324" s="42"/>
      <c r="H1324" s="42"/>
      <c r="I1324" s="229"/>
      <c r="J1324" s="42"/>
      <c r="K1324" s="42"/>
      <c r="L1324" s="46"/>
      <c r="M1324" s="230"/>
      <c r="N1324" s="231"/>
      <c r="O1324" s="86"/>
      <c r="P1324" s="86"/>
      <c r="Q1324" s="86"/>
      <c r="R1324" s="86"/>
      <c r="S1324" s="86"/>
      <c r="T1324" s="87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T1324" s="19" t="s">
        <v>155</v>
      </c>
      <c r="AU1324" s="19" t="s">
        <v>85</v>
      </c>
    </row>
    <row r="1325" s="15" customFormat="1">
      <c r="A1325" s="15"/>
      <c r="B1325" s="261"/>
      <c r="C1325" s="262"/>
      <c r="D1325" s="227" t="s">
        <v>173</v>
      </c>
      <c r="E1325" s="263" t="s">
        <v>19</v>
      </c>
      <c r="F1325" s="264" t="s">
        <v>396</v>
      </c>
      <c r="G1325" s="262"/>
      <c r="H1325" s="263" t="s">
        <v>19</v>
      </c>
      <c r="I1325" s="265"/>
      <c r="J1325" s="262"/>
      <c r="K1325" s="262"/>
      <c r="L1325" s="266"/>
      <c r="M1325" s="267"/>
      <c r="N1325" s="268"/>
      <c r="O1325" s="268"/>
      <c r="P1325" s="268"/>
      <c r="Q1325" s="268"/>
      <c r="R1325" s="268"/>
      <c r="S1325" s="268"/>
      <c r="T1325" s="269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T1325" s="270" t="s">
        <v>173</v>
      </c>
      <c r="AU1325" s="270" t="s">
        <v>85</v>
      </c>
      <c r="AV1325" s="15" t="s">
        <v>83</v>
      </c>
      <c r="AW1325" s="15" t="s">
        <v>37</v>
      </c>
      <c r="AX1325" s="15" t="s">
        <v>75</v>
      </c>
      <c r="AY1325" s="270" t="s">
        <v>144</v>
      </c>
    </row>
    <row r="1326" s="13" customFormat="1">
      <c r="A1326" s="13"/>
      <c r="B1326" s="235"/>
      <c r="C1326" s="236"/>
      <c r="D1326" s="227" t="s">
        <v>173</v>
      </c>
      <c r="E1326" s="237" t="s">
        <v>19</v>
      </c>
      <c r="F1326" s="238" t="s">
        <v>1658</v>
      </c>
      <c r="G1326" s="236"/>
      <c r="H1326" s="239">
        <v>13.800000000000001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5" t="s">
        <v>173</v>
      </c>
      <c r="AU1326" s="245" t="s">
        <v>85</v>
      </c>
      <c r="AV1326" s="13" t="s">
        <v>85</v>
      </c>
      <c r="AW1326" s="13" t="s">
        <v>37</v>
      </c>
      <c r="AX1326" s="13" t="s">
        <v>75</v>
      </c>
      <c r="AY1326" s="245" t="s">
        <v>144</v>
      </c>
    </row>
    <row r="1327" s="13" customFormat="1">
      <c r="A1327" s="13"/>
      <c r="B1327" s="235"/>
      <c r="C1327" s="236"/>
      <c r="D1327" s="227" t="s">
        <v>173</v>
      </c>
      <c r="E1327" s="237" t="s">
        <v>19</v>
      </c>
      <c r="F1327" s="238" t="s">
        <v>1659</v>
      </c>
      <c r="G1327" s="236"/>
      <c r="H1327" s="239">
        <v>58.307000000000002</v>
      </c>
      <c r="I1327" s="240"/>
      <c r="J1327" s="236"/>
      <c r="K1327" s="236"/>
      <c r="L1327" s="241"/>
      <c r="M1327" s="242"/>
      <c r="N1327" s="243"/>
      <c r="O1327" s="243"/>
      <c r="P1327" s="243"/>
      <c r="Q1327" s="243"/>
      <c r="R1327" s="243"/>
      <c r="S1327" s="243"/>
      <c r="T1327" s="244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5" t="s">
        <v>173</v>
      </c>
      <c r="AU1327" s="245" t="s">
        <v>85</v>
      </c>
      <c r="AV1327" s="13" t="s">
        <v>85</v>
      </c>
      <c r="AW1327" s="13" t="s">
        <v>37</v>
      </c>
      <c r="AX1327" s="13" t="s">
        <v>75</v>
      </c>
      <c r="AY1327" s="245" t="s">
        <v>144</v>
      </c>
    </row>
    <row r="1328" s="15" customFormat="1">
      <c r="A1328" s="15"/>
      <c r="B1328" s="261"/>
      <c r="C1328" s="262"/>
      <c r="D1328" s="227" t="s">
        <v>173</v>
      </c>
      <c r="E1328" s="263" t="s">
        <v>19</v>
      </c>
      <c r="F1328" s="264" t="s">
        <v>491</v>
      </c>
      <c r="G1328" s="262"/>
      <c r="H1328" s="263" t="s">
        <v>19</v>
      </c>
      <c r="I1328" s="265"/>
      <c r="J1328" s="262"/>
      <c r="K1328" s="262"/>
      <c r="L1328" s="266"/>
      <c r="M1328" s="267"/>
      <c r="N1328" s="268"/>
      <c r="O1328" s="268"/>
      <c r="P1328" s="268"/>
      <c r="Q1328" s="268"/>
      <c r="R1328" s="268"/>
      <c r="S1328" s="268"/>
      <c r="T1328" s="269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T1328" s="270" t="s">
        <v>173</v>
      </c>
      <c r="AU1328" s="270" t="s">
        <v>85</v>
      </c>
      <c r="AV1328" s="15" t="s">
        <v>83</v>
      </c>
      <c r="AW1328" s="15" t="s">
        <v>37</v>
      </c>
      <c r="AX1328" s="15" t="s">
        <v>75</v>
      </c>
      <c r="AY1328" s="270" t="s">
        <v>144</v>
      </c>
    </row>
    <row r="1329" s="13" customFormat="1">
      <c r="A1329" s="13"/>
      <c r="B1329" s="235"/>
      <c r="C1329" s="236"/>
      <c r="D1329" s="227" t="s">
        <v>173</v>
      </c>
      <c r="E1329" s="237" t="s">
        <v>19</v>
      </c>
      <c r="F1329" s="238" t="s">
        <v>1660</v>
      </c>
      <c r="G1329" s="236"/>
      <c r="H1329" s="239">
        <v>33.899999999999999</v>
      </c>
      <c r="I1329" s="240"/>
      <c r="J1329" s="236"/>
      <c r="K1329" s="236"/>
      <c r="L1329" s="241"/>
      <c r="M1329" s="242"/>
      <c r="N1329" s="243"/>
      <c r="O1329" s="243"/>
      <c r="P1329" s="243"/>
      <c r="Q1329" s="243"/>
      <c r="R1329" s="243"/>
      <c r="S1329" s="243"/>
      <c r="T1329" s="24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5" t="s">
        <v>173</v>
      </c>
      <c r="AU1329" s="245" t="s">
        <v>85</v>
      </c>
      <c r="AV1329" s="13" t="s">
        <v>85</v>
      </c>
      <c r="AW1329" s="13" t="s">
        <v>37</v>
      </c>
      <c r="AX1329" s="13" t="s">
        <v>75</v>
      </c>
      <c r="AY1329" s="245" t="s">
        <v>144</v>
      </c>
    </row>
    <row r="1330" s="13" customFormat="1">
      <c r="A1330" s="13"/>
      <c r="B1330" s="235"/>
      <c r="C1330" s="236"/>
      <c r="D1330" s="227" t="s">
        <v>173</v>
      </c>
      <c r="E1330" s="237" t="s">
        <v>19</v>
      </c>
      <c r="F1330" s="238" t="s">
        <v>1661</v>
      </c>
      <c r="G1330" s="236"/>
      <c r="H1330" s="239">
        <v>125.587</v>
      </c>
      <c r="I1330" s="240"/>
      <c r="J1330" s="236"/>
      <c r="K1330" s="236"/>
      <c r="L1330" s="241"/>
      <c r="M1330" s="242"/>
      <c r="N1330" s="243"/>
      <c r="O1330" s="243"/>
      <c r="P1330" s="243"/>
      <c r="Q1330" s="243"/>
      <c r="R1330" s="243"/>
      <c r="S1330" s="243"/>
      <c r="T1330" s="244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45" t="s">
        <v>173</v>
      </c>
      <c r="AU1330" s="245" t="s">
        <v>85</v>
      </c>
      <c r="AV1330" s="13" t="s">
        <v>85</v>
      </c>
      <c r="AW1330" s="13" t="s">
        <v>37</v>
      </c>
      <c r="AX1330" s="13" t="s">
        <v>75</v>
      </c>
      <c r="AY1330" s="245" t="s">
        <v>144</v>
      </c>
    </row>
    <row r="1331" s="15" customFormat="1">
      <c r="A1331" s="15"/>
      <c r="B1331" s="261"/>
      <c r="C1331" s="262"/>
      <c r="D1331" s="227" t="s">
        <v>173</v>
      </c>
      <c r="E1331" s="263" t="s">
        <v>19</v>
      </c>
      <c r="F1331" s="264" t="s">
        <v>1635</v>
      </c>
      <c r="G1331" s="262"/>
      <c r="H1331" s="263" t="s">
        <v>19</v>
      </c>
      <c r="I1331" s="265"/>
      <c r="J1331" s="262"/>
      <c r="K1331" s="262"/>
      <c r="L1331" s="266"/>
      <c r="M1331" s="267"/>
      <c r="N1331" s="268"/>
      <c r="O1331" s="268"/>
      <c r="P1331" s="268"/>
      <c r="Q1331" s="268"/>
      <c r="R1331" s="268"/>
      <c r="S1331" s="268"/>
      <c r="T1331" s="269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70" t="s">
        <v>173</v>
      </c>
      <c r="AU1331" s="270" t="s">
        <v>85</v>
      </c>
      <c r="AV1331" s="15" t="s">
        <v>83</v>
      </c>
      <c r="AW1331" s="15" t="s">
        <v>37</v>
      </c>
      <c r="AX1331" s="15" t="s">
        <v>75</v>
      </c>
      <c r="AY1331" s="270" t="s">
        <v>144</v>
      </c>
    </row>
    <row r="1332" s="13" customFormat="1">
      <c r="A1332" s="13"/>
      <c r="B1332" s="235"/>
      <c r="C1332" s="236"/>
      <c r="D1332" s="227" t="s">
        <v>173</v>
      </c>
      <c r="E1332" s="237" t="s">
        <v>19</v>
      </c>
      <c r="F1332" s="238" t="s">
        <v>1662</v>
      </c>
      <c r="G1332" s="236"/>
      <c r="H1332" s="239">
        <v>58.399999999999999</v>
      </c>
      <c r="I1332" s="240"/>
      <c r="J1332" s="236"/>
      <c r="K1332" s="236"/>
      <c r="L1332" s="241"/>
      <c r="M1332" s="242"/>
      <c r="N1332" s="243"/>
      <c r="O1332" s="243"/>
      <c r="P1332" s="243"/>
      <c r="Q1332" s="243"/>
      <c r="R1332" s="243"/>
      <c r="S1332" s="243"/>
      <c r="T1332" s="24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5" t="s">
        <v>173</v>
      </c>
      <c r="AU1332" s="245" t="s">
        <v>85</v>
      </c>
      <c r="AV1332" s="13" t="s">
        <v>85</v>
      </c>
      <c r="AW1332" s="13" t="s">
        <v>37</v>
      </c>
      <c r="AX1332" s="13" t="s">
        <v>75</v>
      </c>
      <c r="AY1332" s="245" t="s">
        <v>144</v>
      </c>
    </row>
    <row r="1333" s="13" customFormat="1">
      <c r="A1333" s="13"/>
      <c r="B1333" s="235"/>
      <c r="C1333" s="236"/>
      <c r="D1333" s="227" t="s">
        <v>173</v>
      </c>
      <c r="E1333" s="237" t="s">
        <v>19</v>
      </c>
      <c r="F1333" s="238" t="s">
        <v>1663</v>
      </c>
      <c r="G1333" s="236"/>
      <c r="H1333" s="239">
        <v>230.309</v>
      </c>
      <c r="I1333" s="240"/>
      <c r="J1333" s="236"/>
      <c r="K1333" s="236"/>
      <c r="L1333" s="241"/>
      <c r="M1333" s="242"/>
      <c r="N1333" s="243"/>
      <c r="O1333" s="243"/>
      <c r="P1333" s="243"/>
      <c r="Q1333" s="243"/>
      <c r="R1333" s="243"/>
      <c r="S1333" s="243"/>
      <c r="T1333" s="24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5" t="s">
        <v>173</v>
      </c>
      <c r="AU1333" s="245" t="s">
        <v>85</v>
      </c>
      <c r="AV1333" s="13" t="s">
        <v>85</v>
      </c>
      <c r="AW1333" s="13" t="s">
        <v>37</v>
      </c>
      <c r="AX1333" s="13" t="s">
        <v>75</v>
      </c>
      <c r="AY1333" s="245" t="s">
        <v>144</v>
      </c>
    </row>
    <row r="1334" s="15" customFormat="1">
      <c r="A1334" s="15"/>
      <c r="B1334" s="261"/>
      <c r="C1334" s="262"/>
      <c r="D1334" s="227" t="s">
        <v>173</v>
      </c>
      <c r="E1334" s="263" t="s">
        <v>19</v>
      </c>
      <c r="F1334" s="264" t="s">
        <v>1638</v>
      </c>
      <c r="G1334" s="262"/>
      <c r="H1334" s="263" t="s">
        <v>19</v>
      </c>
      <c r="I1334" s="265"/>
      <c r="J1334" s="262"/>
      <c r="K1334" s="262"/>
      <c r="L1334" s="266"/>
      <c r="M1334" s="267"/>
      <c r="N1334" s="268"/>
      <c r="O1334" s="268"/>
      <c r="P1334" s="268"/>
      <c r="Q1334" s="268"/>
      <c r="R1334" s="268"/>
      <c r="S1334" s="268"/>
      <c r="T1334" s="269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70" t="s">
        <v>173</v>
      </c>
      <c r="AU1334" s="270" t="s">
        <v>85</v>
      </c>
      <c r="AV1334" s="15" t="s">
        <v>83</v>
      </c>
      <c r="AW1334" s="15" t="s">
        <v>37</v>
      </c>
      <c r="AX1334" s="15" t="s">
        <v>75</v>
      </c>
      <c r="AY1334" s="270" t="s">
        <v>144</v>
      </c>
    </row>
    <row r="1335" s="13" customFormat="1">
      <c r="A1335" s="13"/>
      <c r="B1335" s="235"/>
      <c r="C1335" s="236"/>
      <c r="D1335" s="227" t="s">
        <v>173</v>
      </c>
      <c r="E1335" s="237" t="s">
        <v>19</v>
      </c>
      <c r="F1335" s="238" t="s">
        <v>1664</v>
      </c>
      <c r="G1335" s="236"/>
      <c r="H1335" s="239">
        <v>82.599999999999994</v>
      </c>
      <c r="I1335" s="240"/>
      <c r="J1335" s="236"/>
      <c r="K1335" s="236"/>
      <c r="L1335" s="241"/>
      <c r="M1335" s="242"/>
      <c r="N1335" s="243"/>
      <c r="O1335" s="243"/>
      <c r="P1335" s="243"/>
      <c r="Q1335" s="243"/>
      <c r="R1335" s="243"/>
      <c r="S1335" s="243"/>
      <c r="T1335" s="24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5" t="s">
        <v>173</v>
      </c>
      <c r="AU1335" s="245" t="s">
        <v>85</v>
      </c>
      <c r="AV1335" s="13" t="s">
        <v>85</v>
      </c>
      <c r="AW1335" s="13" t="s">
        <v>37</v>
      </c>
      <c r="AX1335" s="13" t="s">
        <v>75</v>
      </c>
      <c r="AY1335" s="245" t="s">
        <v>144</v>
      </c>
    </row>
    <row r="1336" s="13" customFormat="1">
      <c r="A1336" s="13"/>
      <c r="B1336" s="235"/>
      <c r="C1336" s="236"/>
      <c r="D1336" s="227" t="s">
        <v>173</v>
      </c>
      <c r="E1336" s="237" t="s">
        <v>19</v>
      </c>
      <c r="F1336" s="238" t="s">
        <v>1665</v>
      </c>
      <c r="G1336" s="236"/>
      <c r="H1336" s="239">
        <v>184.70400000000001</v>
      </c>
      <c r="I1336" s="240"/>
      <c r="J1336" s="236"/>
      <c r="K1336" s="236"/>
      <c r="L1336" s="241"/>
      <c r="M1336" s="242"/>
      <c r="N1336" s="243"/>
      <c r="O1336" s="243"/>
      <c r="P1336" s="243"/>
      <c r="Q1336" s="243"/>
      <c r="R1336" s="243"/>
      <c r="S1336" s="243"/>
      <c r="T1336" s="244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45" t="s">
        <v>173</v>
      </c>
      <c r="AU1336" s="245" t="s">
        <v>85</v>
      </c>
      <c r="AV1336" s="13" t="s">
        <v>85</v>
      </c>
      <c r="AW1336" s="13" t="s">
        <v>37</v>
      </c>
      <c r="AX1336" s="13" t="s">
        <v>75</v>
      </c>
      <c r="AY1336" s="245" t="s">
        <v>144</v>
      </c>
    </row>
    <row r="1337" s="15" customFormat="1">
      <c r="A1337" s="15"/>
      <c r="B1337" s="261"/>
      <c r="C1337" s="262"/>
      <c r="D1337" s="227" t="s">
        <v>173</v>
      </c>
      <c r="E1337" s="263" t="s">
        <v>19</v>
      </c>
      <c r="F1337" s="264" t="s">
        <v>1641</v>
      </c>
      <c r="G1337" s="262"/>
      <c r="H1337" s="263" t="s">
        <v>19</v>
      </c>
      <c r="I1337" s="265"/>
      <c r="J1337" s="262"/>
      <c r="K1337" s="262"/>
      <c r="L1337" s="266"/>
      <c r="M1337" s="267"/>
      <c r="N1337" s="268"/>
      <c r="O1337" s="268"/>
      <c r="P1337" s="268"/>
      <c r="Q1337" s="268"/>
      <c r="R1337" s="268"/>
      <c r="S1337" s="268"/>
      <c r="T1337" s="269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70" t="s">
        <v>173</v>
      </c>
      <c r="AU1337" s="270" t="s">
        <v>85</v>
      </c>
      <c r="AV1337" s="15" t="s">
        <v>83</v>
      </c>
      <c r="AW1337" s="15" t="s">
        <v>37</v>
      </c>
      <c r="AX1337" s="15" t="s">
        <v>75</v>
      </c>
      <c r="AY1337" s="270" t="s">
        <v>144</v>
      </c>
    </row>
    <row r="1338" s="13" customFormat="1">
      <c r="A1338" s="13"/>
      <c r="B1338" s="235"/>
      <c r="C1338" s="236"/>
      <c r="D1338" s="227" t="s">
        <v>173</v>
      </c>
      <c r="E1338" s="237" t="s">
        <v>19</v>
      </c>
      <c r="F1338" s="238" t="s">
        <v>1666</v>
      </c>
      <c r="G1338" s="236"/>
      <c r="H1338" s="239">
        <v>72.299999999999997</v>
      </c>
      <c r="I1338" s="240"/>
      <c r="J1338" s="236"/>
      <c r="K1338" s="236"/>
      <c r="L1338" s="241"/>
      <c r="M1338" s="242"/>
      <c r="N1338" s="243"/>
      <c r="O1338" s="243"/>
      <c r="P1338" s="243"/>
      <c r="Q1338" s="243"/>
      <c r="R1338" s="243"/>
      <c r="S1338" s="243"/>
      <c r="T1338" s="244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5" t="s">
        <v>173</v>
      </c>
      <c r="AU1338" s="245" t="s">
        <v>85</v>
      </c>
      <c r="AV1338" s="13" t="s">
        <v>85</v>
      </c>
      <c r="AW1338" s="13" t="s">
        <v>37</v>
      </c>
      <c r="AX1338" s="13" t="s">
        <v>75</v>
      </c>
      <c r="AY1338" s="245" t="s">
        <v>144</v>
      </c>
    </row>
    <row r="1339" s="13" customFormat="1">
      <c r="A1339" s="13"/>
      <c r="B1339" s="235"/>
      <c r="C1339" s="236"/>
      <c r="D1339" s="227" t="s">
        <v>173</v>
      </c>
      <c r="E1339" s="237" t="s">
        <v>19</v>
      </c>
      <c r="F1339" s="238" t="s">
        <v>1667</v>
      </c>
      <c r="G1339" s="236"/>
      <c r="H1339" s="239">
        <v>197.38999999999999</v>
      </c>
      <c r="I1339" s="240"/>
      <c r="J1339" s="236"/>
      <c r="K1339" s="236"/>
      <c r="L1339" s="241"/>
      <c r="M1339" s="242"/>
      <c r="N1339" s="243"/>
      <c r="O1339" s="243"/>
      <c r="P1339" s="243"/>
      <c r="Q1339" s="243"/>
      <c r="R1339" s="243"/>
      <c r="S1339" s="243"/>
      <c r="T1339" s="244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5" t="s">
        <v>173</v>
      </c>
      <c r="AU1339" s="245" t="s">
        <v>85</v>
      </c>
      <c r="AV1339" s="13" t="s">
        <v>85</v>
      </c>
      <c r="AW1339" s="13" t="s">
        <v>37</v>
      </c>
      <c r="AX1339" s="13" t="s">
        <v>75</v>
      </c>
      <c r="AY1339" s="245" t="s">
        <v>144</v>
      </c>
    </row>
    <row r="1340" s="15" customFormat="1">
      <c r="A1340" s="15"/>
      <c r="B1340" s="261"/>
      <c r="C1340" s="262"/>
      <c r="D1340" s="227" t="s">
        <v>173</v>
      </c>
      <c r="E1340" s="263" t="s">
        <v>19</v>
      </c>
      <c r="F1340" s="264" t="s">
        <v>1643</v>
      </c>
      <c r="G1340" s="262"/>
      <c r="H1340" s="263" t="s">
        <v>19</v>
      </c>
      <c r="I1340" s="265"/>
      <c r="J1340" s="262"/>
      <c r="K1340" s="262"/>
      <c r="L1340" s="266"/>
      <c r="M1340" s="267"/>
      <c r="N1340" s="268"/>
      <c r="O1340" s="268"/>
      <c r="P1340" s="268"/>
      <c r="Q1340" s="268"/>
      <c r="R1340" s="268"/>
      <c r="S1340" s="268"/>
      <c r="T1340" s="269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T1340" s="270" t="s">
        <v>173</v>
      </c>
      <c r="AU1340" s="270" t="s">
        <v>85</v>
      </c>
      <c r="AV1340" s="15" t="s">
        <v>83</v>
      </c>
      <c r="AW1340" s="15" t="s">
        <v>37</v>
      </c>
      <c r="AX1340" s="15" t="s">
        <v>75</v>
      </c>
      <c r="AY1340" s="270" t="s">
        <v>144</v>
      </c>
    </row>
    <row r="1341" s="13" customFormat="1">
      <c r="A1341" s="13"/>
      <c r="B1341" s="235"/>
      <c r="C1341" s="236"/>
      <c r="D1341" s="227" t="s">
        <v>173</v>
      </c>
      <c r="E1341" s="237" t="s">
        <v>19</v>
      </c>
      <c r="F1341" s="238" t="s">
        <v>1668</v>
      </c>
      <c r="G1341" s="236"/>
      <c r="H1341" s="239">
        <v>73.099999999999994</v>
      </c>
      <c r="I1341" s="240"/>
      <c r="J1341" s="236"/>
      <c r="K1341" s="236"/>
      <c r="L1341" s="241"/>
      <c r="M1341" s="242"/>
      <c r="N1341" s="243"/>
      <c r="O1341" s="243"/>
      <c r="P1341" s="243"/>
      <c r="Q1341" s="243"/>
      <c r="R1341" s="243"/>
      <c r="S1341" s="243"/>
      <c r="T1341" s="244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5" t="s">
        <v>173</v>
      </c>
      <c r="AU1341" s="245" t="s">
        <v>85</v>
      </c>
      <c r="AV1341" s="13" t="s">
        <v>85</v>
      </c>
      <c r="AW1341" s="13" t="s">
        <v>37</v>
      </c>
      <c r="AX1341" s="13" t="s">
        <v>75</v>
      </c>
      <c r="AY1341" s="245" t="s">
        <v>144</v>
      </c>
    </row>
    <row r="1342" s="13" customFormat="1">
      <c r="A1342" s="13"/>
      <c r="B1342" s="235"/>
      <c r="C1342" s="236"/>
      <c r="D1342" s="227" t="s">
        <v>173</v>
      </c>
      <c r="E1342" s="237" t="s">
        <v>19</v>
      </c>
      <c r="F1342" s="238" t="s">
        <v>1667</v>
      </c>
      <c r="G1342" s="236"/>
      <c r="H1342" s="239">
        <v>197.38999999999999</v>
      </c>
      <c r="I1342" s="240"/>
      <c r="J1342" s="236"/>
      <c r="K1342" s="236"/>
      <c r="L1342" s="241"/>
      <c r="M1342" s="242"/>
      <c r="N1342" s="243"/>
      <c r="O1342" s="243"/>
      <c r="P1342" s="243"/>
      <c r="Q1342" s="243"/>
      <c r="R1342" s="243"/>
      <c r="S1342" s="243"/>
      <c r="T1342" s="244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5" t="s">
        <v>173</v>
      </c>
      <c r="AU1342" s="245" t="s">
        <v>85</v>
      </c>
      <c r="AV1342" s="13" t="s">
        <v>85</v>
      </c>
      <c r="AW1342" s="13" t="s">
        <v>37</v>
      </c>
      <c r="AX1342" s="13" t="s">
        <v>75</v>
      </c>
      <c r="AY1342" s="245" t="s">
        <v>144</v>
      </c>
    </row>
    <row r="1343" s="15" customFormat="1">
      <c r="A1343" s="15"/>
      <c r="B1343" s="261"/>
      <c r="C1343" s="262"/>
      <c r="D1343" s="227" t="s">
        <v>173</v>
      </c>
      <c r="E1343" s="263" t="s">
        <v>19</v>
      </c>
      <c r="F1343" s="264" t="s">
        <v>1646</v>
      </c>
      <c r="G1343" s="262"/>
      <c r="H1343" s="263" t="s">
        <v>19</v>
      </c>
      <c r="I1343" s="265"/>
      <c r="J1343" s="262"/>
      <c r="K1343" s="262"/>
      <c r="L1343" s="266"/>
      <c r="M1343" s="267"/>
      <c r="N1343" s="268"/>
      <c r="O1343" s="268"/>
      <c r="P1343" s="268"/>
      <c r="Q1343" s="268"/>
      <c r="R1343" s="268"/>
      <c r="S1343" s="268"/>
      <c r="T1343" s="269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70" t="s">
        <v>173</v>
      </c>
      <c r="AU1343" s="270" t="s">
        <v>85</v>
      </c>
      <c r="AV1343" s="15" t="s">
        <v>83</v>
      </c>
      <c r="AW1343" s="15" t="s">
        <v>37</v>
      </c>
      <c r="AX1343" s="15" t="s">
        <v>75</v>
      </c>
      <c r="AY1343" s="270" t="s">
        <v>144</v>
      </c>
    </row>
    <row r="1344" s="13" customFormat="1">
      <c r="A1344" s="13"/>
      <c r="B1344" s="235"/>
      <c r="C1344" s="236"/>
      <c r="D1344" s="227" t="s">
        <v>173</v>
      </c>
      <c r="E1344" s="237" t="s">
        <v>19</v>
      </c>
      <c r="F1344" s="238" t="s">
        <v>1668</v>
      </c>
      <c r="G1344" s="236"/>
      <c r="H1344" s="239">
        <v>73.099999999999994</v>
      </c>
      <c r="I1344" s="240"/>
      <c r="J1344" s="236"/>
      <c r="K1344" s="236"/>
      <c r="L1344" s="241"/>
      <c r="M1344" s="242"/>
      <c r="N1344" s="243"/>
      <c r="O1344" s="243"/>
      <c r="P1344" s="243"/>
      <c r="Q1344" s="243"/>
      <c r="R1344" s="243"/>
      <c r="S1344" s="243"/>
      <c r="T1344" s="244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5" t="s">
        <v>173</v>
      </c>
      <c r="AU1344" s="245" t="s">
        <v>85</v>
      </c>
      <c r="AV1344" s="13" t="s">
        <v>85</v>
      </c>
      <c r="AW1344" s="13" t="s">
        <v>37</v>
      </c>
      <c r="AX1344" s="13" t="s">
        <v>75</v>
      </c>
      <c r="AY1344" s="245" t="s">
        <v>144</v>
      </c>
    </row>
    <row r="1345" s="13" customFormat="1">
      <c r="A1345" s="13"/>
      <c r="B1345" s="235"/>
      <c r="C1345" s="236"/>
      <c r="D1345" s="227" t="s">
        <v>173</v>
      </c>
      <c r="E1345" s="237" t="s">
        <v>19</v>
      </c>
      <c r="F1345" s="238" t="s">
        <v>1669</v>
      </c>
      <c r="G1345" s="236"/>
      <c r="H1345" s="239">
        <v>197.38999999999999</v>
      </c>
      <c r="I1345" s="240"/>
      <c r="J1345" s="236"/>
      <c r="K1345" s="236"/>
      <c r="L1345" s="241"/>
      <c r="M1345" s="242"/>
      <c r="N1345" s="243"/>
      <c r="O1345" s="243"/>
      <c r="P1345" s="243"/>
      <c r="Q1345" s="243"/>
      <c r="R1345" s="243"/>
      <c r="S1345" s="243"/>
      <c r="T1345" s="244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45" t="s">
        <v>173</v>
      </c>
      <c r="AU1345" s="245" t="s">
        <v>85</v>
      </c>
      <c r="AV1345" s="13" t="s">
        <v>85</v>
      </c>
      <c r="AW1345" s="13" t="s">
        <v>37</v>
      </c>
      <c r="AX1345" s="13" t="s">
        <v>75</v>
      </c>
      <c r="AY1345" s="245" t="s">
        <v>144</v>
      </c>
    </row>
    <row r="1346" s="15" customFormat="1">
      <c r="A1346" s="15"/>
      <c r="B1346" s="261"/>
      <c r="C1346" s="262"/>
      <c r="D1346" s="227" t="s">
        <v>173</v>
      </c>
      <c r="E1346" s="263" t="s">
        <v>19</v>
      </c>
      <c r="F1346" s="264" t="s">
        <v>1649</v>
      </c>
      <c r="G1346" s="262"/>
      <c r="H1346" s="263" t="s">
        <v>19</v>
      </c>
      <c r="I1346" s="265"/>
      <c r="J1346" s="262"/>
      <c r="K1346" s="262"/>
      <c r="L1346" s="266"/>
      <c r="M1346" s="267"/>
      <c r="N1346" s="268"/>
      <c r="O1346" s="268"/>
      <c r="P1346" s="268"/>
      <c r="Q1346" s="268"/>
      <c r="R1346" s="268"/>
      <c r="S1346" s="268"/>
      <c r="T1346" s="269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T1346" s="270" t="s">
        <v>173</v>
      </c>
      <c r="AU1346" s="270" t="s">
        <v>85</v>
      </c>
      <c r="AV1346" s="15" t="s">
        <v>83</v>
      </c>
      <c r="AW1346" s="15" t="s">
        <v>37</v>
      </c>
      <c r="AX1346" s="15" t="s">
        <v>75</v>
      </c>
      <c r="AY1346" s="270" t="s">
        <v>144</v>
      </c>
    </row>
    <row r="1347" s="13" customFormat="1">
      <c r="A1347" s="13"/>
      <c r="B1347" s="235"/>
      <c r="C1347" s="236"/>
      <c r="D1347" s="227" t="s">
        <v>173</v>
      </c>
      <c r="E1347" s="237" t="s">
        <v>19</v>
      </c>
      <c r="F1347" s="238" t="s">
        <v>1670</v>
      </c>
      <c r="G1347" s="236"/>
      <c r="H1347" s="239">
        <v>33.600000000000001</v>
      </c>
      <c r="I1347" s="240"/>
      <c r="J1347" s="236"/>
      <c r="K1347" s="236"/>
      <c r="L1347" s="241"/>
      <c r="M1347" s="242"/>
      <c r="N1347" s="243"/>
      <c r="O1347" s="243"/>
      <c r="P1347" s="243"/>
      <c r="Q1347" s="243"/>
      <c r="R1347" s="243"/>
      <c r="S1347" s="243"/>
      <c r="T1347" s="244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5" t="s">
        <v>173</v>
      </c>
      <c r="AU1347" s="245" t="s">
        <v>85</v>
      </c>
      <c r="AV1347" s="13" t="s">
        <v>85</v>
      </c>
      <c r="AW1347" s="13" t="s">
        <v>37</v>
      </c>
      <c r="AX1347" s="13" t="s">
        <v>75</v>
      </c>
      <c r="AY1347" s="245" t="s">
        <v>144</v>
      </c>
    </row>
    <row r="1348" s="13" customFormat="1">
      <c r="A1348" s="13"/>
      <c r="B1348" s="235"/>
      <c r="C1348" s="236"/>
      <c r="D1348" s="227" t="s">
        <v>173</v>
      </c>
      <c r="E1348" s="237" t="s">
        <v>19</v>
      </c>
      <c r="F1348" s="238" t="s">
        <v>1671</v>
      </c>
      <c r="G1348" s="236"/>
      <c r="H1348" s="239">
        <v>120</v>
      </c>
      <c r="I1348" s="240"/>
      <c r="J1348" s="236"/>
      <c r="K1348" s="236"/>
      <c r="L1348" s="241"/>
      <c r="M1348" s="242"/>
      <c r="N1348" s="243"/>
      <c r="O1348" s="243"/>
      <c r="P1348" s="243"/>
      <c r="Q1348" s="243"/>
      <c r="R1348" s="243"/>
      <c r="S1348" s="243"/>
      <c r="T1348" s="244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5" t="s">
        <v>173</v>
      </c>
      <c r="AU1348" s="245" t="s">
        <v>85</v>
      </c>
      <c r="AV1348" s="13" t="s">
        <v>85</v>
      </c>
      <c r="AW1348" s="13" t="s">
        <v>37</v>
      </c>
      <c r="AX1348" s="13" t="s">
        <v>75</v>
      </c>
      <c r="AY1348" s="245" t="s">
        <v>144</v>
      </c>
    </row>
    <row r="1349" s="14" customFormat="1">
      <c r="A1349" s="14"/>
      <c r="B1349" s="246"/>
      <c r="C1349" s="247"/>
      <c r="D1349" s="227" t="s">
        <v>173</v>
      </c>
      <c r="E1349" s="248" t="s">
        <v>19</v>
      </c>
      <c r="F1349" s="249" t="s">
        <v>175</v>
      </c>
      <c r="G1349" s="247"/>
      <c r="H1349" s="250">
        <v>1751.8769999999995</v>
      </c>
      <c r="I1349" s="251"/>
      <c r="J1349" s="247"/>
      <c r="K1349" s="247"/>
      <c r="L1349" s="252"/>
      <c r="M1349" s="253"/>
      <c r="N1349" s="254"/>
      <c r="O1349" s="254"/>
      <c r="P1349" s="254"/>
      <c r="Q1349" s="254"/>
      <c r="R1349" s="254"/>
      <c r="S1349" s="254"/>
      <c r="T1349" s="255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6" t="s">
        <v>173</v>
      </c>
      <c r="AU1349" s="256" t="s">
        <v>85</v>
      </c>
      <c r="AV1349" s="14" t="s">
        <v>176</v>
      </c>
      <c r="AW1349" s="14" t="s">
        <v>37</v>
      </c>
      <c r="AX1349" s="14" t="s">
        <v>83</v>
      </c>
      <c r="AY1349" s="256" t="s">
        <v>144</v>
      </c>
    </row>
    <row r="1350" s="2" customFormat="1" ht="14.4" customHeight="1">
      <c r="A1350" s="40"/>
      <c r="B1350" s="41"/>
      <c r="C1350" s="214" t="s">
        <v>1672</v>
      </c>
      <c r="D1350" s="214" t="s">
        <v>147</v>
      </c>
      <c r="E1350" s="215" t="s">
        <v>1673</v>
      </c>
      <c r="F1350" s="216" t="s">
        <v>1674</v>
      </c>
      <c r="G1350" s="217" t="s">
        <v>187</v>
      </c>
      <c r="H1350" s="218">
        <v>6166.25</v>
      </c>
      <c r="I1350" s="219"/>
      <c r="J1350" s="220">
        <f>ROUND(I1350*H1350,2)</f>
        <v>0</v>
      </c>
      <c r="K1350" s="216" t="s">
        <v>151</v>
      </c>
      <c r="L1350" s="46"/>
      <c r="M1350" s="221" t="s">
        <v>19</v>
      </c>
      <c r="N1350" s="222" t="s">
        <v>46</v>
      </c>
      <c r="O1350" s="86"/>
      <c r="P1350" s="223">
        <f>O1350*H1350</f>
        <v>0</v>
      </c>
      <c r="Q1350" s="223">
        <v>0</v>
      </c>
      <c r="R1350" s="223">
        <f>Q1350*H1350</f>
        <v>0</v>
      </c>
      <c r="S1350" s="223">
        <v>0</v>
      </c>
      <c r="T1350" s="224">
        <f>S1350*H1350</f>
        <v>0</v>
      </c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R1350" s="225" t="s">
        <v>203</v>
      </c>
      <c r="AT1350" s="225" t="s">
        <v>147</v>
      </c>
      <c r="AU1350" s="225" t="s">
        <v>85</v>
      </c>
      <c r="AY1350" s="19" t="s">
        <v>144</v>
      </c>
      <c r="BE1350" s="226">
        <f>IF(N1350="základní",J1350,0)</f>
        <v>0</v>
      </c>
      <c r="BF1350" s="226">
        <f>IF(N1350="snížená",J1350,0)</f>
        <v>0</v>
      </c>
      <c r="BG1350" s="226">
        <f>IF(N1350="zákl. přenesená",J1350,0)</f>
        <v>0</v>
      </c>
      <c r="BH1350" s="226">
        <f>IF(N1350="sníž. přenesená",J1350,0)</f>
        <v>0</v>
      </c>
      <c r="BI1350" s="226">
        <f>IF(N1350="nulová",J1350,0)</f>
        <v>0</v>
      </c>
      <c r="BJ1350" s="19" t="s">
        <v>83</v>
      </c>
      <c r="BK1350" s="226">
        <f>ROUND(I1350*H1350,2)</f>
        <v>0</v>
      </c>
      <c r="BL1350" s="19" t="s">
        <v>203</v>
      </c>
      <c r="BM1350" s="225" t="s">
        <v>1675</v>
      </c>
    </row>
    <row r="1351" s="2" customFormat="1">
      <c r="A1351" s="40"/>
      <c r="B1351" s="41"/>
      <c r="C1351" s="42"/>
      <c r="D1351" s="227" t="s">
        <v>154</v>
      </c>
      <c r="E1351" s="42"/>
      <c r="F1351" s="228" t="s">
        <v>1676</v>
      </c>
      <c r="G1351" s="42"/>
      <c r="H1351" s="42"/>
      <c r="I1351" s="229"/>
      <c r="J1351" s="42"/>
      <c r="K1351" s="42"/>
      <c r="L1351" s="46"/>
      <c r="M1351" s="230"/>
      <c r="N1351" s="231"/>
      <c r="O1351" s="86"/>
      <c r="P1351" s="86"/>
      <c r="Q1351" s="86"/>
      <c r="R1351" s="86"/>
      <c r="S1351" s="86"/>
      <c r="T1351" s="87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T1351" s="19" t="s">
        <v>154</v>
      </c>
      <c r="AU1351" s="19" t="s">
        <v>85</v>
      </c>
    </row>
    <row r="1352" s="2" customFormat="1">
      <c r="A1352" s="40"/>
      <c r="B1352" s="41"/>
      <c r="C1352" s="42"/>
      <c r="D1352" s="232" t="s">
        <v>155</v>
      </c>
      <c r="E1352" s="42"/>
      <c r="F1352" s="233" t="s">
        <v>1677</v>
      </c>
      <c r="G1352" s="42"/>
      <c r="H1352" s="42"/>
      <c r="I1352" s="229"/>
      <c r="J1352" s="42"/>
      <c r="K1352" s="42"/>
      <c r="L1352" s="46"/>
      <c r="M1352" s="230"/>
      <c r="N1352" s="231"/>
      <c r="O1352" s="86"/>
      <c r="P1352" s="86"/>
      <c r="Q1352" s="86"/>
      <c r="R1352" s="86"/>
      <c r="S1352" s="86"/>
      <c r="T1352" s="87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T1352" s="19" t="s">
        <v>155</v>
      </c>
      <c r="AU1352" s="19" t="s">
        <v>85</v>
      </c>
    </row>
    <row r="1353" s="15" customFormat="1">
      <c r="A1353" s="15"/>
      <c r="B1353" s="261"/>
      <c r="C1353" s="262"/>
      <c r="D1353" s="227" t="s">
        <v>173</v>
      </c>
      <c r="E1353" s="263" t="s">
        <v>19</v>
      </c>
      <c r="F1353" s="264" t="s">
        <v>396</v>
      </c>
      <c r="G1353" s="262"/>
      <c r="H1353" s="263" t="s">
        <v>19</v>
      </c>
      <c r="I1353" s="265"/>
      <c r="J1353" s="262"/>
      <c r="K1353" s="262"/>
      <c r="L1353" s="266"/>
      <c r="M1353" s="267"/>
      <c r="N1353" s="268"/>
      <c r="O1353" s="268"/>
      <c r="P1353" s="268"/>
      <c r="Q1353" s="268"/>
      <c r="R1353" s="268"/>
      <c r="S1353" s="268"/>
      <c r="T1353" s="269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70" t="s">
        <v>173</v>
      </c>
      <c r="AU1353" s="270" t="s">
        <v>85</v>
      </c>
      <c r="AV1353" s="15" t="s">
        <v>83</v>
      </c>
      <c r="AW1353" s="15" t="s">
        <v>37</v>
      </c>
      <c r="AX1353" s="15" t="s">
        <v>75</v>
      </c>
      <c r="AY1353" s="270" t="s">
        <v>144</v>
      </c>
    </row>
    <row r="1354" s="13" customFormat="1">
      <c r="A1354" s="13"/>
      <c r="B1354" s="235"/>
      <c r="C1354" s="236"/>
      <c r="D1354" s="227" t="s">
        <v>173</v>
      </c>
      <c r="E1354" s="237" t="s">
        <v>19</v>
      </c>
      <c r="F1354" s="238" t="s">
        <v>1630</v>
      </c>
      <c r="G1354" s="236"/>
      <c r="H1354" s="239">
        <v>53</v>
      </c>
      <c r="I1354" s="240"/>
      <c r="J1354" s="236"/>
      <c r="K1354" s="236"/>
      <c r="L1354" s="241"/>
      <c r="M1354" s="242"/>
      <c r="N1354" s="243"/>
      <c r="O1354" s="243"/>
      <c r="P1354" s="243"/>
      <c r="Q1354" s="243"/>
      <c r="R1354" s="243"/>
      <c r="S1354" s="243"/>
      <c r="T1354" s="244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5" t="s">
        <v>173</v>
      </c>
      <c r="AU1354" s="245" t="s">
        <v>85</v>
      </c>
      <c r="AV1354" s="13" t="s">
        <v>85</v>
      </c>
      <c r="AW1354" s="13" t="s">
        <v>37</v>
      </c>
      <c r="AX1354" s="13" t="s">
        <v>75</v>
      </c>
      <c r="AY1354" s="245" t="s">
        <v>144</v>
      </c>
    </row>
    <row r="1355" s="13" customFormat="1">
      <c r="A1355" s="13"/>
      <c r="B1355" s="235"/>
      <c r="C1355" s="236"/>
      <c r="D1355" s="227" t="s">
        <v>173</v>
      </c>
      <c r="E1355" s="237" t="s">
        <v>19</v>
      </c>
      <c r="F1355" s="238" t="s">
        <v>1631</v>
      </c>
      <c r="G1355" s="236"/>
      <c r="H1355" s="239">
        <v>108.252</v>
      </c>
      <c r="I1355" s="240"/>
      <c r="J1355" s="236"/>
      <c r="K1355" s="236"/>
      <c r="L1355" s="241"/>
      <c r="M1355" s="242"/>
      <c r="N1355" s="243"/>
      <c r="O1355" s="243"/>
      <c r="P1355" s="243"/>
      <c r="Q1355" s="243"/>
      <c r="R1355" s="243"/>
      <c r="S1355" s="243"/>
      <c r="T1355" s="244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45" t="s">
        <v>173</v>
      </c>
      <c r="AU1355" s="245" t="s">
        <v>85</v>
      </c>
      <c r="AV1355" s="13" t="s">
        <v>85</v>
      </c>
      <c r="AW1355" s="13" t="s">
        <v>37</v>
      </c>
      <c r="AX1355" s="13" t="s">
        <v>75</v>
      </c>
      <c r="AY1355" s="245" t="s">
        <v>144</v>
      </c>
    </row>
    <row r="1356" s="15" customFormat="1">
      <c r="A1356" s="15"/>
      <c r="B1356" s="261"/>
      <c r="C1356" s="262"/>
      <c r="D1356" s="227" t="s">
        <v>173</v>
      </c>
      <c r="E1356" s="263" t="s">
        <v>19</v>
      </c>
      <c r="F1356" s="264" t="s">
        <v>491</v>
      </c>
      <c r="G1356" s="262"/>
      <c r="H1356" s="263" t="s">
        <v>19</v>
      </c>
      <c r="I1356" s="265"/>
      <c r="J1356" s="262"/>
      <c r="K1356" s="262"/>
      <c r="L1356" s="266"/>
      <c r="M1356" s="267"/>
      <c r="N1356" s="268"/>
      <c r="O1356" s="268"/>
      <c r="P1356" s="268"/>
      <c r="Q1356" s="268"/>
      <c r="R1356" s="268"/>
      <c r="S1356" s="268"/>
      <c r="T1356" s="269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T1356" s="270" t="s">
        <v>173</v>
      </c>
      <c r="AU1356" s="270" t="s">
        <v>85</v>
      </c>
      <c r="AV1356" s="15" t="s">
        <v>83</v>
      </c>
      <c r="AW1356" s="15" t="s">
        <v>37</v>
      </c>
      <c r="AX1356" s="15" t="s">
        <v>75</v>
      </c>
      <c r="AY1356" s="270" t="s">
        <v>144</v>
      </c>
    </row>
    <row r="1357" s="13" customFormat="1">
      <c r="A1357" s="13"/>
      <c r="B1357" s="235"/>
      <c r="C1357" s="236"/>
      <c r="D1357" s="227" t="s">
        <v>173</v>
      </c>
      <c r="E1357" s="237" t="s">
        <v>19</v>
      </c>
      <c r="F1357" s="238" t="s">
        <v>1632</v>
      </c>
      <c r="G1357" s="236"/>
      <c r="H1357" s="239">
        <v>410.5</v>
      </c>
      <c r="I1357" s="240"/>
      <c r="J1357" s="236"/>
      <c r="K1357" s="236"/>
      <c r="L1357" s="241"/>
      <c r="M1357" s="242"/>
      <c r="N1357" s="243"/>
      <c r="O1357" s="243"/>
      <c r="P1357" s="243"/>
      <c r="Q1357" s="243"/>
      <c r="R1357" s="243"/>
      <c r="S1357" s="243"/>
      <c r="T1357" s="244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45" t="s">
        <v>173</v>
      </c>
      <c r="AU1357" s="245" t="s">
        <v>85</v>
      </c>
      <c r="AV1357" s="13" t="s">
        <v>85</v>
      </c>
      <c r="AW1357" s="13" t="s">
        <v>37</v>
      </c>
      <c r="AX1357" s="13" t="s">
        <v>75</v>
      </c>
      <c r="AY1357" s="245" t="s">
        <v>144</v>
      </c>
    </row>
    <row r="1358" s="13" customFormat="1">
      <c r="A1358" s="13"/>
      <c r="B1358" s="235"/>
      <c r="C1358" s="236"/>
      <c r="D1358" s="227" t="s">
        <v>173</v>
      </c>
      <c r="E1358" s="237" t="s">
        <v>19</v>
      </c>
      <c r="F1358" s="238" t="s">
        <v>1633</v>
      </c>
      <c r="G1358" s="236"/>
      <c r="H1358" s="239">
        <v>728.43899999999996</v>
      </c>
      <c r="I1358" s="240"/>
      <c r="J1358" s="236"/>
      <c r="K1358" s="236"/>
      <c r="L1358" s="241"/>
      <c r="M1358" s="242"/>
      <c r="N1358" s="243"/>
      <c r="O1358" s="243"/>
      <c r="P1358" s="243"/>
      <c r="Q1358" s="243"/>
      <c r="R1358" s="243"/>
      <c r="S1358" s="243"/>
      <c r="T1358" s="244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5" t="s">
        <v>173</v>
      </c>
      <c r="AU1358" s="245" t="s">
        <v>85</v>
      </c>
      <c r="AV1358" s="13" t="s">
        <v>85</v>
      </c>
      <c r="AW1358" s="13" t="s">
        <v>37</v>
      </c>
      <c r="AX1358" s="13" t="s">
        <v>75</v>
      </c>
      <c r="AY1358" s="245" t="s">
        <v>144</v>
      </c>
    </row>
    <row r="1359" s="13" customFormat="1">
      <c r="A1359" s="13"/>
      <c r="B1359" s="235"/>
      <c r="C1359" s="236"/>
      <c r="D1359" s="227" t="s">
        <v>173</v>
      </c>
      <c r="E1359" s="237" t="s">
        <v>19</v>
      </c>
      <c r="F1359" s="238" t="s">
        <v>1634</v>
      </c>
      <c r="G1359" s="236"/>
      <c r="H1359" s="239">
        <v>362.255</v>
      </c>
      <c r="I1359" s="240"/>
      <c r="J1359" s="236"/>
      <c r="K1359" s="236"/>
      <c r="L1359" s="241"/>
      <c r="M1359" s="242"/>
      <c r="N1359" s="243"/>
      <c r="O1359" s="243"/>
      <c r="P1359" s="243"/>
      <c r="Q1359" s="243"/>
      <c r="R1359" s="243"/>
      <c r="S1359" s="243"/>
      <c r="T1359" s="244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5" t="s">
        <v>173</v>
      </c>
      <c r="AU1359" s="245" t="s">
        <v>85</v>
      </c>
      <c r="AV1359" s="13" t="s">
        <v>85</v>
      </c>
      <c r="AW1359" s="13" t="s">
        <v>37</v>
      </c>
      <c r="AX1359" s="13" t="s">
        <v>75</v>
      </c>
      <c r="AY1359" s="245" t="s">
        <v>144</v>
      </c>
    </row>
    <row r="1360" s="15" customFormat="1">
      <c r="A1360" s="15"/>
      <c r="B1360" s="261"/>
      <c r="C1360" s="262"/>
      <c r="D1360" s="227" t="s">
        <v>173</v>
      </c>
      <c r="E1360" s="263" t="s">
        <v>19</v>
      </c>
      <c r="F1360" s="264" t="s">
        <v>1635</v>
      </c>
      <c r="G1360" s="262"/>
      <c r="H1360" s="263" t="s">
        <v>19</v>
      </c>
      <c r="I1360" s="265"/>
      <c r="J1360" s="262"/>
      <c r="K1360" s="262"/>
      <c r="L1360" s="266"/>
      <c r="M1360" s="267"/>
      <c r="N1360" s="268"/>
      <c r="O1360" s="268"/>
      <c r="P1360" s="268"/>
      <c r="Q1360" s="268"/>
      <c r="R1360" s="268"/>
      <c r="S1360" s="268"/>
      <c r="T1360" s="269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T1360" s="270" t="s">
        <v>173</v>
      </c>
      <c r="AU1360" s="270" t="s">
        <v>85</v>
      </c>
      <c r="AV1360" s="15" t="s">
        <v>83</v>
      </c>
      <c r="AW1360" s="15" t="s">
        <v>37</v>
      </c>
      <c r="AX1360" s="15" t="s">
        <v>75</v>
      </c>
      <c r="AY1360" s="270" t="s">
        <v>144</v>
      </c>
    </row>
    <row r="1361" s="13" customFormat="1">
      <c r="A1361" s="13"/>
      <c r="B1361" s="235"/>
      <c r="C1361" s="236"/>
      <c r="D1361" s="227" t="s">
        <v>173</v>
      </c>
      <c r="E1361" s="237" t="s">
        <v>19</v>
      </c>
      <c r="F1361" s="238" t="s">
        <v>1636</v>
      </c>
      <c r="G1361" s="236"/>
      <c r="H1361" s="239">
        <v>24.199999999999999</v>
      </c>
      <c r="I1361" s="240"/>
      <c r="J1361" s="236"/>
      <c r="K1361" s="236"/>
      <c r="L1361" s="241"/>
      <c r="M1361" s="242"/>
      <c r="N1361" s="243"/>
      <c r="O1361" s="243"/>
      <c r="P1361" s="243"/>
      <c r="Q1361" s="243"/>
      <c r="R1361" s="243"/>
      <c r="S1361" s="243"/>
      <c r="T1361" s="244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45" t="s">
        <v>173</v>
      </c>
      <c r="AU1361" s="245" t="s">
        <v>85</v>
      </c>
      <c r="AV1361" s="13" t="s">
        <v>85</v>
      </c>
      <c r="AW1361" s="13" t="s">
        <v>37</v>
      </c>
      <c r="AX1361" s="13" t="s">
        <v>75</v>
      </c>
      <c r="AY1361" s="245" t="s">
        <v>144</v>
      </c>
    </row>
    <row r="1362" s="13" customFormat="1">
      <c r="A1362" s="13"/>
      <c r="B1362" s="235"/>
      <c r="C1362" s="236"/>
      <c r="D1362" s="227" t="s">
        <v>173</v>
      </c>
      <c r="E1362" s="237" t="s">
        <v>19</v>
      </c>
      <c r="F1362" s="238" t="s">
        <v>1637</v>
      </c>
      <c r="G1362" s="236"/>
      <c r="H1362" s="239">
        <v>801.78399999999999</v>
      </c>
      <c r="I1362" s="240"/>
      <c r="J1362" s="236"/>
      <c r="K1362" s="236"/>
      <c r="L1362" s="241"/>
      <c r="M1362" s="242"/>
      <c r="N1362" s="243"/>
      <c r="O1362" s="243"/>
      <c r="P1362" s="243"/>
      <c r="Q1362" s="243"/>
      <c r="R1362" s="243"/>
      <c r="S1362" s="243"/>
      <c r="T1362" s="244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5" t="s">
        <v>173</v>
      </c>
      <c r="AU1362" s="245" t="s">
        <v>85</v>
      </c>
      <c r="AV1362" s="13" t="s">
        <v>85</v>
      </c>
      <c r="AW1362" s="13" t="s">
        <v>37</v>
      </c>
      <c r="AX1362" s="13" t="s">
        <v>75</v>
      </c>
      <c r="AY1362" s="245" t="s">
        <v>144</v>
      </c>
    </row>
    <row r="1363" s="15" customFormat="1">
      <c r="A1363" s="15"/>
      <c r="B1363" s="261"/>
      <c r="C1363" s="262"/>
      <c r="D1363" s="227" t="s">
        <v>173</v>
      </c>
      <c r="E1363" s="263" t="s">
        <v>19</v>
      </c>
      <c r="F1363" s="264" t="s">
        <v>1638</v>
      </c>
      <c r="G1363" s="262"/>
      <c r="H1363" s="263" t="s">
        <v>19</v>
      </c>
      <c r="I1363" s="265"/>
      <c r="J1363" s="262"/>
      <c r="K1363" s="262"/>
      <c r="L1363" s="266"/>
      <c r="M1363" s="267"/>
      <c r="N1363" s="268"/>
      <c r="O1363" s="268"/>
      <c r="P1363" s="268"/>
      <c r="Q1363" s="268"/>
      <c r="R1363" s="268"/>
      <c r="S1363" s="268"/>
      <c r="T1363" s="269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70" t="s">
        <v>173</v>
      </c>
      <c r="AU1363" s="270" t="s">
        <v>85</v>
      </c>
      <c r="AV1363" s="15" t="s">
        <v>83</v>
      </c>
      <c r="AW1363" s="15" t="s">
        <v>37</v>
      </c>
      <c r="AX1363" s="15" t="s">
        <v>75</v>
      </c>
      <c r="AY1363" s="270" t="s">
        <v>144</v>
      </c>
    </row>
    <row r="1364" s="13" customFormat="1">
      <c r="A1364" s="13"/>
      <c r="B1364" s="235"/>
      <c r="C1364" s="236"/>
      <c r="D1364" s="227" t="s">
        <v>173</v>
      </c>
      <c r="E1364" s="237" t="s">
        <v>19</v>
      </c>
      <c r="F1364" s="238" t="s">
        <v>1639</v>
      </c>
      <c r="G1364" s="236"/>
      <c r="H1364" s="239">
        <v>24.199999999999999</v>
      </c>
      <c r="I1364" s="240"/>
      <c r="J1364" s="236"/>
      <c r="K1364" s="236"/>
      <c r="L1364" s="241"/>
      <c r="M1364" s="242"/>
      <c r="N1364" s="243"/>
      <c r="O1364" s="243"/>
      <c r="P1364" s="243"/>
      <c r="Q1364" s="243"/>
      <c r="R1364" s="243"/>
      <c r="S1364" s="243"/>
      <c r="T1364" s="244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5" t="s">
        <v>173</v>
      </c>
      <c r="AU1364" s="245" t="s">
        <v>85</v>
      </c>
      <c r="AV1364" s="13" t="s">
        <v>85</v>
      </c>
      <c r="AW1364" s="13" t="s">
        <v>37</v>
      </c>
      <c r="AX1364" s="13" t="s">
        <v>75</v>
      </c>
      <c r="AY1364" s="245" t="s">
        <v>144</v>
      </c>
    </row>
    <row r="1365" s="13" customFormat="1">
      <c r="A1365" s="13"/>
      <c r="B1365" s="235"/>
      <c r="C1365" s="236"/>
      <c r="D1365" s="227" t="s">
        <v>173</v>
      </c>
      <c r="E1365" s="237" t="s">
        <v>19</v>
      </c>
      <c r="F1365" s="238" t="s">
        <v>1640</v>
      </c>
      <c r="G1365" s="236"/>
      <c r="H1365" s="239">
        <v>801.78399999999999</v>
      </c>
      <c r="I1365" s="240"/>
      <c r="J1365" s="236"/>
      <c r="K1365" s="236"/>
      <c r="L1365" s="241"/>
      <c r="M1365" s="242"/>
      <c r="N1365" s="243"/>
      <c r="O1365" s="243"/>
      <c r="P1365" s="243"/>
      <c r="Q1365" s="243"/>
      <c r="R1365" s="243"/>
      <c r="S1365" s="243"/>
      <c r="T1365" s="244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5" t="s">
        <v>173</v>
      </c>
      <c r="AU1365" s="245" t="s">
        <v>85</v>
      </c>
      <c r="AV1365" s="13" t="s">
        <v>85</v>
      </c>
      <c r="AW1365" s="13" t="s">
        <v>37</v>
      </c>
      <c r="AX1365" s="13" t="s">
        <v>75</v>
      </c>
      <c r="AY1365" s="245" t="s">
        <v>144</v>
      </c>
    </row>
    <row r="1366" s="15" customFormat="1">
      <c r="A1366" s="15"/>
      <c r="B1366" s="261"/>
      <c r="C1366" s="262"/>
      <c r="D1366" s="227" t="s">
        <v>173</v>
      </c>
      <c r="E1366" s="263" t="s">
        <v>19</v>
      </c>
      <c r="F1366" s="264" t="s">
        <v>1641</v>
      </c>
      <c r="G1366" s="262"/>
      <c r="H1366" s="263" t="s">
        <v>19</v>
      </c>
      <c r="I1366" s="265"/>
      <c r="J1366" s="262"/>
      <c r="K1366" s="262"/>
      <c r="L1366" s="266"/>
      <c r="M1366" s="267"/>
      <c r="N1366" s="268"/>
      <c r="O1366" s="268"/>
      <c r="P1366" s="268"/>
      <c r="Q1366" s="268"/>
      <c r="R1366" s="268"/>
      <c r="S1366" s="268"/>
      <c r="T1366" s="269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70" t="s">
        <v>173</v>
      </c>
      <c r="AU1366" s="270" t="s">
        <v>85</v>
      </c>
      <c r="AV1366" s="15" t="s">
        <v>83</v>
      </c>
      <c r="AW1366" s="15" t="s">
        <v>37</v>
      </c>
      <c r="AX1366" s="15" t="s">
        <v>75</v>
      </c>
      <c r="AY1366" s="270" t="s">
        <v>144</v>
      </c>
    </row>
    <row r="1367" s="13" customFormat="1">
      <c r="A1367" s="13"/>
      <c r="B1367" s="235"/>
      <c r="C1367" s="236"/>
      <c r="D1367" s="227" t="s">
        <v>173</v>
      </c>
      <c r="E1367" s="237" t="s">
        <v>19</v>
      </c>
      <c r="F1367" s="238" t="s">
        <v>1642</v>
      </c>
      <c r="G1367" s="236"/>
      <c r="H1367" s="239">
        <v>0</v>
      </c>
      <c r="I1367" s="240"/>
      <c r="J1367" s="236"/>
      <c r="K1367" s="236"/>
      <c r="L1367" s="241"/>
      <c r="M1367" s="242"/>
      <c r="N1367" s="243"/>
      <c r="O1367" s="243"/>
      <c r="P1367" s="243"/>
      <c r="Q1367" s="243"/>
      <c r="R1367" s="243"/>
      <c r="S1367" s="243"/>
      <c r="T1367" s="244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5" t="s">
        <v>173</v>
      </c>
      <c r="AU1367" s="245" t="s">
        <v>85</v>
      </c>
      <c r="AV1367" s="13" t="s">
        <v>85</v>
      </c>
      <c r="AW1367" s="13" t="s">
        <v>37</v>
      </c>
      <c r="AX1367" s="13" t="s">
        <v>75</v>
      </c>
      <c r="AY1367" s="245" t="s">
        <v>144</v>
      </c>
    </row>
    <row r="1368" s="13" customFormat="1">
      <c r="A1368" s="13"/>
      <c r="B1368" s="235"/>
      <c r="C1368" s="236"/>
      <c r="D1368" s="227" t="s">
        <v>173</v>
      </c>
      <c r="E1368" s="237" t="s">
        <v>19</v>
      </c>
      <c r="F1368" s="238" t="s">
        <v>1640</v>
      </c>
      <c r="G1368" s="236"/>
      <c r="H1368" s="239">
        <v>801.78399999999999</v>
      </c>
      <c r="I1368" s="240"/>
      <c r="J1368" s="236"/>
      <c r="K1368" s="236"/>
      <c r="L1368" s="241"/>
      <c r="M1368" s="242"/>
      <c r="N1368" s="243"/>
      <c r="O1368" s="243"/>
      <c r="P1368" s="243"/>
      <c r="Q1368" s="243"/>
      <c r="R1368" s="243"/>
      <c r="S1368" s="243"/>
      <c r="T1368" s="244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5" t="s">
        <v>173</v>
      </c>
      <c r="AU1368" s="245" t="s">
        <v>85</v>
      </c>
      <c r="AV1368" s="13" t="s">
        <v>85</v>
      </c>
      <c r="AW1368" s="13" t="s">
        <v>37</v>
      </c>
      <c r="AX1368" s="13" t="s">
        <v>75</v>
      </c>
      <c r="AY1368" s="245" t="s">
        <v>144</v>
      </c>
    </row>
    <row r="1369" s="15" customFormat="1">
      <c r="A1369" s="15"/>
      <c r="B1369" s="261"/>
      <c r="C1369" s="262"/>
      <c r="D1369" s="227" t="s">
        <v>173</v>
      </c>
      <c r="E1369" s="263" t="s">
        <v>19</v>
      </c>
      <c r="F1369" s="264" t="s">
        <v>1643</v>
      </c>
      <c r="G1369" s="262"/>
      <c r="H1369" s="263" t="s">
        <v>19</v>
      </c>
      <c r="I1369" s="265"/>
      <c r="J1369" s="262"/>
      <c r="K1369" s="262"/>
      <c r="L1369" s="266"/>
      <c r="M1369" s="267"/>
      <c r="N1369" s="268"/>
      <c r="O1369" s="268"/>
      <c r="P1369" s="268"/>
      <c r="Q1369" s="268"/>
      <c r="R1369" s="268"/>
      <c r="S1369" s="268"/>
      <c r="T1369" s="269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T1369" s="270" t="s">
        <v>173</v>
      </c>
      <c r="AU1369" s="270" t="s">
        <v>85</v>
      </c>
      <c r="AV1369" s="15" t="s">
        <v>83</v>
      </c>
      <c r="AW1369" s="15" t="s">
        <v>37</v>
      </c>
      <c r="AX1369" s="15" t="s">
        <v>75</v>
      </c>
      <c r="AY1369" s="270" t="s">
        <v>144</v>
      </c>
    </row>
    <row r="1370" s="13" customFormat="1">
      <c r="A1370" s="13"/>
      <c r="B1370" s="235"/>
      <c r="C1370" s="236"/>
      <c r="D1370" s="227" t="s">
        <v>173</v>
      </c>
      <c r="E1370" s="237" t="s">
        <v>19</v>
      </c>
      <c r="F1370" s="238" t="s">
        <v>1644</v>
      </c>
      <c r="G1370" s="236"/>
      <c r="H1370" s="239">
        <v>224.86600000000001</v>
      </c>
      <c r="I1370" s="240"/>
      <c r="J1370" s="236"/>
      <c r="K1370" s="236"/>
      <c r="L1370" s="241"/>
      <c r="M1370" s="242"/>
      <c r="N1370" s="243"/>
      <c r="O1370" s="243"/>
      <c r="P1370" s="243"/>
      <c r="Q1370" s="243"/>
      <c r="R1370" s="243"/>
      <c r="S1370" s="243"/>
      <c r="T1370" s="244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5" t="s">
        <v>173</v>
      </c>
      <c r="AU1370" s="245" t="s">
        <v>85</v>
      </c>
      <c r="AV1370" s="13" t="s">
        <v>85</v>
      </c>
      <c r="AW1370" s="13" t="s">
        <v>37</v>
      </c>
      <c r="AX1370" s="13" t="s">
        <v>75</v>
      </c>
      <c r="AY1370" s="245" t="s">
        <v>144</v>
      </c>
    </row>
    <row r="1371" s="13" customFormat="1">
      <c r="A1371" s="13"/>
      <c r="B1371" s="235"/>
      <c r="C1371" s="236"/>
      <c r="D1371" s="227" t="s">
        <v>173</v>
      </c>
      <c r="E1371" s="237" t="s">
        <v>19</v>
      </c>
      <c r="F1371" s="238" t="s">
        <v>1645</v>
      </c>
      <c r="G1371" s="236"/>
      <c r="H1371" s="239">
        <v>718.399</v>
      </c>
      <c r="I1371" s="240"/>
      <c r="J1371" s="236"/>
      <c r="K1371" s="236"/>
      <c r="L1371" s="241"/>
      <c r="M1371" s="242"/>
      <c r="N1371" s="243"/>
      <c r="O1371" s="243"/>
      <c r="P1371" s="243"/>
      <c r="Q1371" s="243"/>
      <c r="R1371" s="243"/>
      <c r="S1371" s="243"/>
      <c r="T1371" s="244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5" t="s">
        <v>173</v>
      </c>
      <c r="AU1371" s="245" t="s">
        <v>85</v>
      </c>
      <c r="AV1371" s="13" t="s">
        <v>85</v>
      </c>
      <c r="AW1371" s="13" t="s">
        <v>37</v>
      </c>
      <c r="AX1371" s="13" t="s">
        <v>75</v>
      </c>
      <c r="AY1371" s="245" t="s">
        <v>144</v>
      </c>
    </row>
    <row r="1372" s="15" customFormat="1">
      <c r="A1372" s="15"/>
      <c r="B1372" s="261"/>
      <c r="C1372" s="262"/>
      <c r="D1372" s="227" t="s">
        <v>173</v>
      </c>
      <c r="E1372" s="263" t="s">
        <v>19</v>
      </c>
      <c r="F1372" s="264" t="s">
        <v>1646</v>
      </c>
      <c r="G1372" s="262"/>
      <c r="H1372" s="263" t="s">
        <v>19</v>
      </c>
      <c r="I1372" s="265"/>
      <c r="J1372" s="262"/>
      <c r="K1372" s="262"/>
      <c r="L1372" s="266"/>
      <c r="M1372" s="267"/>
      <c r="N1372" s="268"/>
      <c r="O1372" s="268"/>
      <c r="P1372" s="268"/>
      <c r="Q1372" s="268"/>
      <c r="R1372" s="268"/>
      <c r="S1372" s="268"/>
      <c r="T1372" s="269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70" t="s">
        <v>173</v>
      </c>
      <c r="AU1372" s="270" t="s">
        <v>85</v>
      </c>
      <c r="AV1372" s="15" t="s">
        <v>83</v>
      </c>
      <c r="AW1372" s="15" t="s">
        <v>37</v>
      </c>
      <c r="AX1372" s="15" t="s">
        <v>75</v>
      </c>
      <c r="AY1372" s="270" t="s">
        <v>144</v>
      </c>
    </row>
    <row r="1373" s="13" customFormat="1">
      <c r="A1373" s="13"/>
      <c r="B1373" s="235"/>
      <c r="C1373" s="236"/>
      <c r="D1373" s="227" t="s">
        <v>173</v>
      </c>
      <c r="E1373" s="237" t="s">
        <v>19</v>
      </c>
      <c r="F1373" s="238" t="s">
        <v>1647</v>
      </c>
      <c r="G1373" s="236"/>
      <c r="H1373" s="239">
        <v>147.857</v>
      </c>
      <c r="I1373" s="240"/>
      <c r="J1373" s="236"/>
      <c r="K1373" s="236"/>
      <c r="L1373" s="241"/>
      <c r="M1373" s="242"/>
      <c r="N1373" s="243"/>
      <c r="O1373" s="243"/>
      <c r="P1373" s="243"/>
      <c r="Q1373" s="243"/>
      <c r="R1373" s="243"/>
      <c r="S1373" s="243"/>
      <c r="T1373" s="244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5" t="s">
        <v>173</v>
      </c>
      <c r="AU1373" s="245" t="s">
        <v>85</v>
      </c>
      <c r="AV1373" s="13" t="s">
        <v>85</v>
      </c>
      <c r="AW1373" s="13" t="s">
        <v>37</v>
      </c>
      <c r="AX1373" s="13" t="s">
        <v>75</v>
      </c>
      <c r="AY1373" s="245" t="s">
        <v>144</v>
      </c>
    </row>
    <row r="1374" s="13" customFormat="1">
      <c r="A1374" s="13"/>
      <c r="B1374" s="235"/>
      <c r="C1374" s="236"/>
      <c r="D1374" s="227" t="s">
        <v>173</v>
      </c>
      <c r="E1374" s="237" t="s">
        <v>19</v>
      </c>
      <c r="F1374" s="238" t="s">
        <v>1648</v>
      </c>
      <c r="G1374" s="236"/>
      <c r="H1374" s="239">
        <v>820.87</v>
      </c>
      <c r="I1374" s="240"/>
      <c r="J1374" s="236"/>
      <c r="K1374" s="236"/>
      <c r="L1374" s="241"/>
      <c r="M1374" s="242"/>
      <c r="N1374" s="243"/>
      <c r="O1374" s="243"/>
      <c r="P1374" s="243"/>
      <c r="Q1374" s="243"/>
      <c r="R1374" s="243"/>
      <c r="S1374" s="243"/>
      <c r="T1374" s="244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45" t="s">
        <v>173</v>
      </c>
      <c r="AU1374" s="245" t="s">
        <v>85</v>
      </c>
      <c r="AV1374" s="13" t="s">
        <v>85</v>
      </c>
      <c r="AW1374" s="13" t="s">
        <v>37</v>
      </c>
      <c r="AX1374" s="13" t="s">
        <v>75</v>
      </c>
      <c r="AY1374" s="245" t="s">
        <v>144</v>
      </c>
    </row>
    <row r="1375" s="15" customFormat="1">
      <c r="A1375" s="15"/>
      <c r="B1375" s="261"/>
      <c r="C1375" s="262"/>
      <c r="D1375" s="227" t="s">
        <v>173</v>
      </c>
      <c r="E1375" s="263" t="s">
        <v>19</v>
      </c>
      <c r="F1375" s="264" t="s">
        <v>1649</v>
      </c>
      <c r="G1375" s="262"/>
      <c r="H1375" s="263" t="s">
        <v>19</v>
      </c>
      <c r="I1375" s="265"/>
      <c r="J1375" s="262"/>
      <c r="K1375" s="262"/>
      <c r="L1375" s="266"/>
      <c r="M1375" s="267"/>
      <c r="N1375" s="268"/>
      <c r="O1375" s="268"/>
      <c r="P1375" s="268"/>
      <c r="Q1375" s="268"/>
      <c r="R1375" s="268"/>
      <c r="S1375" s="268"/>
      <c r="T1375" s="269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T1375" s="270" t="s">
        <v>173</v>
      </c>
      <c r="AU1375" s="270" t="s">
        <v>85</v>
      </c>
      <c r="AV1375" s="15" t="s">
        <v>83</v>
      </c>
      <c r="AW1375" s="15" t="s">
        <v>37</v>
      </c>
      <c r="AX1375" s="15" t="s">
        <v>75</v>
      </c>
      <c r="AY1375" s="270" t="s">
        <v>144</v>
      </c>
    </row>
    <row r="1376" s="13" customFormat="1">
      <c r="A1376" s="13"/>
      <c r="B1376" s="235"/>
      <c r="C1376" s="236"/>
      <c r="D1376" s="227" t="s">
        <v>173</v>
      </c>
      <c r="E1376" s="237" t="s">
        <v>19</v>
      </c>
      <c r="F1376" s="238" t="s">
        <v>1650</v>
      </c>
      <c r="G1376" s="236"/>
      <c r="H1376" s="239">
        <v>44.899999999999999</v>
      </c>
      <c r="I1376" s="240"/>
      <c r="J1376" s="236"/>
      <c r="K1376" s="236"/>
      <c r="L1376" s="241"/>
      <c r="M1376" s="242"/>
      <c r="N1376" s="243"/>
      <c r="O1376" s="243"/>
      <c r="P1376" s="243"/>
      <c r="Q1376" s="243"/>
      <c r="R1376" s="243"/>
      <c r="S1376" s="243"/>
      <c r="T1376" s="244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5" t="s">
        <v>173</v>
      </c>
      <c r="AU1376" s="245" t="s">
        <v>85</v>
      </c>
      <c r="AV1376" s="13" t="s">
        <v>85</v>
      </c>
      <c r="AW1376" s="13" t="s">
        <v>37</v>
      </c>
      <c r="AX1376" s="13" t="s">
        <v>75</v>
      </c>
      <c r="AY1376" s="245" t="s">
        <v>144</v>
      </c>
    </row>
    <row r="1377" s="13" customFormat="1">
      <c r="A1377" s="13"/>
      <c r="B1377" s="235"/>
      <c r="C1377" s="236"/>
      <c r="D1377" s="227" t="s">
        <v>173</v>
      </c>
      <c r="E1377" s="237" t="s">
        <v>19</v>
      </c>
      <c r="F1377" s="238" t="s">
        <v>1651</v>
      </c>
      <c r="G1377" s="236"/>
      <c r="H1377" s="239">
        <v>93.159999999999997</v>
      </c>
      <c r="I1377" s="240"/>
      <c r="J1377" s="236"/>
      <c r="K1377" s="236"/>
      <c r="L1377" s="241"/>
      <c r="M1377" s="242"/>
      <c r="N1377" s="243"/>
      <c r="O1377" s="243"/>
      <c r="P1377" s="243"/>
      <c r="Q1377" s="243"/>
      <c r="R1377" s="243"/>
      <c r="S1377" s="243"/>
      <c r="T1377" s="24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5" t="s">
        <v>173</v>
      </c>
      <c r="AU1377" s="245" t="s">
        <v>85</v>
      </c>
      <c r="AV1377" s="13" t="s">
        <v>85</v>
      </c>
      <c r="AW1377" s="13" t="s">
        <v>37</v>
      </c>
      <c r="AX1377" s="13" t="s">
        <v>75</v>
      </c>
      <c r="AY1377" s="245" t="s">
        <v>144</v>
      </c>
    </row>
    <row r="1378" s="14" customFormat="1">
      <c r="A1378" s="14"/>
      <c r="B1378" s="246"/>
      <c r="C1378" s="247"/>
      <c r="D1378" s="227" t="s">
        <v>173</v>
      </c>
      <c r="E1378" s="248" t="s">
        <v>19</v>
      </c>
      <c r="F1378" s="249" t="s">
        <v>175</v>
      </c>
      <c r="G1378" s="247"/>
      <c r="H1378" s="250">
        <v>6166.2499999999991</v>
      </c>
      <c r="I1378" s="251"/>
      <c r="J1378" s="247"/>
      <c r="K1378" s="247"/>
      <c r="L1378" s="252"/>
      <c r="M1378" s="253"/>
      <c r="N1378" s="254"/>
      <c r="O1378" s="254"/>
      <c r="P1378" s="254"/>
      <c r="Q1378" s="254"/>
      <c r="R1378" s="254"/>
      <c r="S1378" s="254"/>
      <c r="T1378" s="255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6" t="s">
        <v>173</v>
      </c>
      <c r="AU1378" s="256" t="s">
        <v>85</v>
      </c>
      <c r="AV1378" s="14" t="s">
        <v>176</v>
      </c>
      <c r="AW1378" s="14" t="s">
        <v>37</v>
      </c>
      <c r="AX1378" s="14" t="s">
        <v>83</v>
      </c>
      <c r="AY1378" s="256" t="s">
        <v>144</v>
      </c>
    </row>
    <row r="1379" s="2" customFormat="1" ht="14.4" customHeight="1">
      <c r="A1379" s="40"/>
      <c r="B1379" s="41"/>
      <c r="C1379" s="214" t="s">
        <v>1678</v>
      </c>
      <c r="D1379" s="214" t="s">
        <v>147</v>
      </c>
      <c r="E1379" s="215" t="s">
        <v>1679</v>
      </c>
      <c r="F1379" s="216" t="s">
        <v>1680</v>
      </c>
      <c r="G1379" s="217" t="s">
        <v>187</v>
      </c>
      <c r="H1379" s="218">
        <v>1751.877</v>
      </c>
      <c r="I1379" s="219"/>
      <c r="J1379" s="220">
        <f>ROUND(I1379*H1379,2)</f>
        <v>0</v>
      </c>
      <c r="K1379" s="216" t="s">
        <v>151</v>
      </c>
      <c r="L1379" s="46"/>
      <c r="M1379" s="221" t="s">
        <v>19</v>
      </c>
      <c r="N1379" s="222" t="s">
        <v>46</v>
      </c>
      <c r="O1379" s="86"/>
      <c r="P1379" s="223">
        <f>O1379*H1379</f>
        <v>0</v>
      </c>
      <c r="Q1379" s="223">
        <v>0</v>
      </c>
      <c r="R1379" s="223">
        <f>Q1379*H1379</f>
        <v>0</v>
      </c>
      <c r="S1379" s="223">
        <v>0</v>
      </c>
      <c r="T1379" s="224">
        <f>S1379*H1379</f>
        <v>0</v>
      </c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R1379" s="225" t="s">
        <v>203</v>
      </c>
      <c r="AT1379" s="225" t="s">
        <v>147</v>
      </c>
      <c r="AU1379" s="225" t="s">
        <v>85</v>
      </c>
      <c r="AY1379" s="19" t="s">
        <v>144</v>
      </c>
      <c r="BE1379" s="226">
        <f>IF(N1379="základní",J1379,0)</f>
        <v>0</v>
      </c>
      <c r="BF1379" s="226">
        <f>IF(N1379="snížená",J1379,0)</f>
        <v>0</v>
      </c>
      <c r="BG1379" s="226">
        <f>IF(N1379="zákl. přenesená",J1379,0)</f>
        <v>0</v>
      </c>
      <c r="BH1379" s="226">
        <f>IF(N1379="sníž. přenesená",J1379,0)</f>
        <v>0</v>
      </c>
      <c r="BI1379" s="226">
        <f>IF(N1379="nulová",J1379,0)</f>
        <v>0</v>
      </c>
      <c r="BJ1379" s="19" t="s">
        <v>83</v>
      </c>
      <c r="BK1379" s="226">
        <f>ROUND(I1379*H1379,2)</f>
        <v>0</v>
      </c>
      <c r="BL1379" s="19" t="s">
        <v>203</v>
      </c>
      <c r="BM1379" s="225" t="s">
        <v>1681</v>
      </c>
    </row>
    <row r="1380" s="2" customFormat="1">
      <c r="A1380" s="40"/>
      <c r="B1380" s="41"/>
      <c r="C1380" s="42"/>
      <c r="D1380" s="227" t="s">
        <v>154</v>
      </c>
      <c r="E1380" s="42"/>
      <c r="F1380" s="228" t="s">
        <v>1682</v>
      </c>
      <c r="G1380" s="42"/>
      <c r="H1380" s="42"/>
      <c r="I1380" s="229"/>
      <c r="J1380" s="42"/>
      <c r="K1380" s="42"/>
      <c r="L1380" s="46"/>
      <c r="M1380" s="230"/>
      <c r="N1380" s="231"/>
      <c r="O1380" s="86"/>
      <c r="P1380" s="86"/>
      <c r="Q1380" s="86"/>
      <c r="R1380" s="86"/>
      <c r="S1380" s="86"/>
      <c r="T1380" s="87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T1380" s="19" t="s">
        <v>154</v>
      </c>
      <c r="AU1380" s="19" t="s">
        <v>85</v>
      </c>
    </row>
    <row r="1381" s="2" customFormat="1">
      <c r="A1381" s="40"/>
      <c r="B1381" s="41"/>
      <c r="C1381" s="42"/>
      <c r="D1381" s="232" t="s">
        <v>155</v>
      </c>
      <c r="E1381" s="42"/>
      <c r="F1381" s="233" t="s">
        <v>1683</v>
      </c>
      <c r="G1381" s="42"/>
      <c r="H1381" s="42"/>
      <c r="I1381" s="229"/>
      <c r="J1381" s="42"/>
      <c r="K1381" s="42"/>
      <c r="L1381" s="46"/>
      <c r="M1381" s="230"/>
      <c r="N1381" s="231"/>
      <c r="O1381" s="86"/>
      <c r="P1381" s="86"/>
      <c r="Q1381" s="86"/>
      <c r="R1381" s="86"/>
      <c r="S1381" s="86"/>
      <c r="T1381" s="87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T1381" s="19" t="s">
        <v>155</v>
      </c>
      <c r="AU1381" s="19" t="s">
        <v>85</v>
      </c>
    </row>
    <row r="1382" s="15" customFormat="1">
      <c r="A1382" s="15"/>
      <c r="B1382" s="261"/>
      <c r="C1382" s="262"/>
      <c r="D1382" s="227" t="s">
        <v>173</v>
      </c>
      <c r="E1382" s="263" t="s">
        <v>19</v>
      </c>
      <c r="F1382" s="264" t="s">
        <v>396</v>
      </c>
      <c r="G1382" s="262"/>
      <c r="H1382" s="263" t="s">
        <v>19</v>
      </c>
      <c r="I1382" s="265"/>
      <c r="J1382" s="262"/>
      <c r="K1382" s="262"/>
      <c r="L1382" s="266"/>
      <c r="M1382" s="267"/>
      <c r="N1382" s="268"/>
      <c r="O1382" s="268"/>
      <c r="P1382" s="268"/>
      <c r="Q1382" s="268"/>
      <c r="R1382" s="268"/>
      <c r="S1382" s="268"/>
      <c r="T1382" s="269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T1382" s="270" t="s">
        <v>173</v>
      </c>
      <c r="AU1382" s="270" t="s">
        <v>85</v>
      </c>
      <c r="AV1382" s="15" t="s">
        <v>83</v>
      </c>
      <c r="AW1382" s="15" t="s">
        <v>37</v>
      </c>
      <c r="AX1382" s="15" t="s">
        <v>75</v>
      </c>
      <c r="AY1382" s="270" t="s">
        <v>144</v>
      </c>
    </row>
    <row r="1383" s="13" customFormat="1">
      <c r="A1383" s="13"/>
      <c r="B1383" s="235"/>
      <c r="C1383" s="236"/>
      <c r="D1383" s="227" t="s">
        <v>173</v>
      </c>
      <c r="E1383" s="237" t="s">
        <v>19</v>
      </c>
      <c r="F1383" s="238" t="s">
        <v>1658</v>
      </c>
      <c r="G1383" s="236"/>
      <c r="H1383" s="239">
        <v>13.800000000000001</v>
      </c>
      <c r="I1383" s="240"/>
      <c r="J1383" s="236"/>
      <c r="K1383" s="236"/>
      <c r="L1383" s="241"/>
      <c r="M1383" s="242"/>
      <c r="N1383" s="243"/>
      <c r="O1383" s="243"/>
      <c r="P1383" s="243"/>
      <c r="Q1383" s="243"/>
      <c r="R1383" s="243"/>
      <c r="S1383" s="243"/>
      <c r="T1383" s="24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5" t="s">
        <v>173</v>
      </c>
      <c r="AU1383" s="245" t="s">
        <v>85</v>
      </c>
      <c r="AV1383" s="13" t="s">
        <v>85</v>
      </c>
      <c r="AW1383" s="13" t="s">
        <v>37</v>
      </c>
      <c r="AX1383" s="13" t="s">
        <v>75</v>
      </c>
      <c r="AY1383" s="245" t="s">
        <v>144</v>
      </c>
    </row>
    <row r="1384" s="13" customFormat="1">
      <c r="A1384" s="13"/>
      <c r="B1384" s="235"/>
      <c r="C1384" s="236"/>
      <c r="D1384" s="227" t="s">
        <v>173</v>
      </c>
      <c r="E1384" s="237" t="s">
        <v>19</v>
      </c>
      <c r="F1384" s="238" t="s">
        <v>1659</v>
      </c>
      <c r="G1384" s="236"/>
      <c r="H1384" s="239">
        <v>58.307000000000002</v>
      </c>
      <c r="I1384" s="240"/>
      <c r="J1384" s="236"/>
      <c r="K1384" s="236"/>
      <c r="L1384" s="241"/>
      <c r="M1384" s="242"/>
      <c r="N1384" s="243"/>
      <c r="O1384" s="243"/>
      <c r="P1384" s="243"/>
      <c r="Q1384" s="243"/>
      <c r="R1384" s="243"/>
      <c r="S1384" s="243"/>
      <c r="T1384" s="244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5" t="s">
        <v>173</v>
      </c>
      <c r="AU1384" s="245" t="s">
        <v>85</v>
      </c>
      <c r="AV1384" s="13" t="s">
        <v>85</v>
      </c>
      <c r="AW1384" s="13" t="s">
        <v>37</v>
      </c>
      <c r="AX1384" s="13" t="s">
        <v>75</v>
      </c>
      <c r="AY1384" s="245" t="s">
        <v>144</v>
      </c>
    </row>
    <row r="1385" s="15" customFormat="1">
      <c r="A1385" s="15"/>
      <c r="B1385" s="261"/>
      <c r="C1385" s="262"/>
      <c r="D1385" s="227" t="s">
        <v>173</v>
      </c>
      <c r="E1385" s="263" t="s">
        <v>19</v>
      </c>
      <c r="F1385" s="264" t="s">
        <v>491</v>
      </c>
      <c r="G1385" s="262"/>
      <c r="H1385" s="263" t="s">
        <v>19</v>
      </c>
      <c r="I1385" s="265"/>
      <c r="J1385" s="262"/>
      <c r="K1385" s="262"/>
      <c r="L1385" s="266"/>
      <c r="M1385" s="267"/>
      <c r="N1385" s="268"/>
      <c r="O1385" s="268"/>
      <c r="P1385" s="268"/>
      <c r="Q1385" s="268"/>
      <c r="R1385" s="268"/>
      <c r="S1385" s="268"/>
      <c r="T1385" s="269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70" t="s">
        <v>173</v>
      </c>
      <c r="AU1385" s="270" t="s">
        <v>85</v>
      </c>
      <c r="AV1385" s="15" t="s">
        <v>83</v>
      </c>
      <c r="AW1385" s="15" t="s">
        <v>37</v>
      </c>
      <c r="AX1385" s="15" t="s">
        <v>75</v>
      </c>
      <c r="AY1385" s="270" t="s">
        <v>144</v>
      </c>
    </row>
    <row r="1386" s="13" customFormat="1">
      <c r="A1386" s="13"/>
      <c r="B1386" s="235"/>
      <c r="C1386" s="236"/>
      <c r="D1386" s="227" t="s">
        <v>173</v>
      </c>
      <c r="E1386" s="237" t="s">
        <v>19</v>
      </c>
      <c r="F1386" s="238" t="s">
        <v>1660</v>
      </c>
      <c r="G1386" s="236"/>
      <c r="H1386" s="239">
        <v>33.899999999999999</v>
      </c>
      <c r="I1386" s="240"/>
      <c r="J1386" s="236"/>
      <c r="K1386" s="236"/>
      <c r="L1386" s="241"/>
      <c r="M1386" s="242"/>
      <c r="N1386" s="243"/>
      <c r="O1386" s="243"/>
      <c r="P1386" s="243"/>
      <c r="Q1386" s="243"/>
      <c r="R1386" s="243"/>
      <c r="S1386" s="243"/>
      <c r="T1386" s="244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5" t="s">
        <v>173</v>
      </c>
      <c r="AU1386" s="245" t="s">
        <v>85</v>
      </c>
      <c r="AV1386" s="13" t="s">
        <v>85</v>
      </c>
      <c r="AW1386" s="13" t="s">
        <v>37</v>
      </c>
      <c r="AX1386" s="13" t="s">
        <v>75</v>
      </c>
      <c r="AY1386" s="245" t="s">
        <v>144</v>
      </c>
    </row>
    <row r="1387" s="13" customFormat="1">
      <c r="A1387" s="13"/>
      <c r="B1387" s="235"/>
      <c r="C1387" s="236"/>
      <c r="D1387" s="227" t="s">
        <v>173</v>
      </c>
      <c r="E1387" s="237" t="s">
        <v>19</v>
      </c>
      <c r="F1387" s="238" t="s">
        <v>1661</v>
      </c>
      <c r="G1387" s="236"/>
      <c r="H1387" s="239">
        <v>125.587</v>
      </c>
      <c r="I1387" s="240"/>
      <c r="J1387" s="236"/>
      <c r="K1387" s="236"/>
      <c r="L1387" s="241"/>
      <c r="M1387" s="242"/>
      <c r="N1387" s="243"/>
      <c r="O1387" s="243"/>
      <c r="P1387" s="243"/>
      <c r="Q1387" s="243"/>
      <c r="R1387" s="243"/>
      <c r="S1387" s="243"/>
      <c r="T1387" s="244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5" t="s">
        <v>173</v>
      </c>
      <c r="AU1387" s="245" t="s">
        <v>85</v>
      </c>
      <c r="AV1387" s="13" t="s">
        <v>85</v>
      </c>
      <c r="AW1387" s="13" t="s">
        <v>37</v>
      </c>
      <c r="AX1387" s="13" t="s">
        <v>75</v>
      </c>
      <c r="AY1387" s="245" t="s">
        <v>144</v>
      </c>
    </row>
    <row r="1388" s="15" customFormat="1">
      <c r="A1388" s="15"/>
      <c r="B1388" s="261"/>
      <c r="C1388" s="262"/>
      <c r="D1388" s="227" t="s">
        <v>173</v>
      </c>
      <c r="E1388" s="263" t="s">
        <v>19</v>
      </c>
      <c r="F1388" s="264" t="s">
        <v>1635</v>
      </c>
      <c r="G1388" s="262"/>
      <c r="H1388" s="263" t="s">
        <v>19</v>
      </c>
      <c r="I1388" s="265"/>
      <c r="J1388" s="262"/>
      <c r="K1388" s="262"/>
      <c r="L1388" s="266"/>
      <c r="M1388" s="267"/>
      <c r="N1388" s="268"/>
      <c r="O1388" s="268"/>
      <c r="P1388" s="268"/>
      <c r="Q1388" s="268"/>
      <c r="R1388" s="268"/>
      <c r="S1388" s="268"/>
      <c r="T1388" s="269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T1388" s="270" t="s">
        <v>173</v>
      </c>
      <c r="AU1388" s="270" t="s">
        <v>85</v>
      </c>
      <c r="AV1388" s="15" t="s">
        <v>83</v>
      </c>
      <c r="AW1388" s="15" t="s">
        <v>37</v>
      </c>
      <c r="AX1388" s="15" t="s">
        <v>75</v>
      </c>
      <c r="AY1388" s="270" t="s">
        <v>144</v>
      </c>
    </row>
    <row r="1389" s="13" customFormat="1">
      <c r="A1389" s="13"/>
      <c r="B1389" s="235"/>
      <c r="C1389" s="236"/>
      <c r="D1389" s="227" t="s">
        <v>173</v>
      </c>
      <c r="E1389" s="237" t="s">
        <v>19</v>
      </c>
      <c r="F1389" s="238" t="s">
        <v>1662</v>
      </c>
      <c r="G1389" s="236"/>
      <c r="H1389" s="239">
        <v>58.399999999999999</v>
      </c>
      <c r="I1389" s="240"/>
      <c r="J1389" s="236"/>
      <c r="K1389" s="236"/>
      <c r="L1389" s="241"/>
      <c r="M1389" s="242"/>
      <c r="N1389" s="243"/>
      <c r="O1389" s="243"/>
      <c r="P1389" s="243"/>
      <c r="Q1389" s="243"/>
      <c r="R1389" s="243"/>
      <c r="S1389" s="243"/>
      <c r="T1389" s="244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5" t="s">
        <v>173</v>
      </c>
      <c r="AU1389" s="245" t="s">
        <v>85</v>
      </c>
      <c r="AV1389" s="13" t="s">
        <v>85</v>
      </c>
      <c r="AW1389" s="13" t="s">
        <v>37</v>
      </c>
      <c r="AX1389" s="13" t="s">
        <v>75</v>
      </c>
      <c r="AY1389" s="245" t="s">
        <v>144</v>
      </c>
    </row>
    <row r="1390" s="13" customFormat="1">
      <c r="A1390" s="13"/>
      <c r="B1390" s="235"/>
      <c r="C1390" s="236"/>
      <c r="D1390" s="227" t="s">
        <v>173</v>
      </c>
      <c r="E1390" s="237" t="s">
        <v>19</v>
      </c>
      <c r="F1390" s="238" t="s">
        <v>1663</v>
      </c>
      <c r="G1390" s="236"/>
      <c r="H1390" s="239">
        <v>230.309</v>
      </c>
      <c r="I1390" s="240"/>
      <c r="J1390" s="236"/>
      <c r="K1390" s="236"/>
      <c r="L1390" s="241"/>
      <c r="M1390" s="242"/>
      <c r="N1390" s="243"/>
      <c r="O1390" s="243"/>
      <c r="P1390" s="243"/>
      <c r="Q1390" s="243"/>
      <c r="R1390" s="243"/>
      <c r="S1390" s="243"/>
      <c r="T1390" s="244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5" t="s">
        <v>173</v>
      </c>
      <c r="AU1390" s="245" t="s">
        <v>85</v>
      </c>
      <c r="AV1390" s="13" t="s">
        <v>85</v>
      </c>
      <c r="AW1390" s="13" t="s">
        <v>37</v>
      </c>
      <c r="AX1390" s="13" t="s">
        <v>75</v>
      </c>
      <c r="AY1390" s="245" t="s">
        <v>144</v>
      </c>
    </row>
    <row r="1391" s="15" customFormat="1">
      <c r="A1391" s="15"/>
      <c r="B1391" s="261"/>
      <c r="C1391" s="262"/>
      <c r="D1391" s="227" t="s">
        <v>173</v>
      </c>
      <c r="E1391" s="263" t="s">
        <v>19</v>
      </c>
      <c r="F1391" s="264" t="s">
        <v>1638</v>
      </c>
      <c r="G1391" s="262"/>
      <c r="H1391" s="263" t="s">
        <v>19</v>
      </c>
      <c r="I1391" s="265"/>
      <c r="J1391" s="262"/>
      <c r="K1391" s="262"/>
      <c r="L1391" s="266"/>
      <c r="M1391" s="267"/>
      <c r="N1391" s="268"/>
      <c r="O1391" s="268"/>
      <c r="P1391" s="268"/>
      <c r="Q1391" s="268"/>
      <c r="R1391" s="268"/>
      <c r="S1391" s="268"/>
      <c r="T1391" s="269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70" t="s">
        <v>173</v>
      </c>
      <c r="AU1391" s="270" t="s">
        <v>85</v>
      </c>
      <c r="AV1391" s="15" t="s">
        <v>83</v>
      </c>
      <c r="AW1391" s="15" t="s">
        <v>37</v>
      </c>
      <c r="AX1391" s="15" t="s">
        <v>75</v>
      </c>
      <c r="AY1391" s="270" t="s">
        <v>144</v>
      </c>
    </row>
    <row r="1392" s="13" customFormat="1">
      <c r="A1392" s="13"/>
      <c r="B1392" s="235"/>
      <c r="C1392" s="236"/>
      <c r="D1392" s="227" t="s">
        <v>173</v>
      </c>
      <c r="E1392" s="237" t="s">
        <v>19</v>
      </c>
      <c r="F1392" s="238" t="s">
        <v>1664</v>
      </c>
      <c r="G1392" s="236"/>
      <c r="H1392" s="239">
        <v>82.599999999999994</v>
      </c>
      <c r="I1392" s="240"/>
      <c r="J1392" s="236"/>
      <c r="K1392" s="236"/>
      <c r="L1392" s="241"/>
      <c r="M1392" s="242"/>
      <c r="N1392" s="243"/>
      <c r="O1392" s="243"/>
      <c r="P1392" s="243"/>
      <c r="Q1392" s="243"/>
      <c r="R1392" s="243"/>
      <c r="S1392" s="243"/>
      <c r="T1392" s="244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5" t="s">
        <v>173</v>
      </c>
      <c r="AU1392" s="245" t="s">
        <v>85</v>
      </c>
      <c r="AV1392" s="13" t="s">
        <v>85</v>
      </c>
      <c r="AW1392" s="13" t="s">
        <v>37</v>
      </c>
      <c r="AX1392" s="13" t="s">
        <v>75</v>
      </c>
      <c r="AY1392" s="245" t="s">
        <v>144</v>
      </c>
    </row>
    <row r="1393" s="13" customFormat="1">
      <c r="A1393" s="13"/>
      <c r="B1393" s="235"/>
      <c r="C1393" s="236"/>
      <c r="D1393" s="227" t="s">
        <v>173</v>
      </c>
      <c r="E1393" s="237" t="s">
        <v>19</v>
      </c>
      <c r="F1393" s="238" t="s">
        <v>1665</v>
      </c>
      <c r="G1393" s="236"/>
      <c r="H1393" s="239">
        <v>184.70400000000001</v>
      </c>
      <c r="I1393" s="240"/>
      <c r="J1393" s="236"/>
      <c r="K1393" s="236"/>
      <c r="L1393" s="241"/>
      <c r="M1393" s="242"/>
      <c r="N1393" s="243"/>
      <c r="O1393" s="243"/>
      <c r="P1393" s="243"/>
      <c r="Q1393" s="243"/>
      <c r="R1393" s="243"/>
      <c r="S1393" s="243"/>
      <c r="T1393" s="24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5" t="s">
        <v>173</v>
      </c>
      <c r="AU1393" s="245" t="s">
        <v>85</v>
      </c>
      <c r="AV1393" s="13" t="s">
        <v>85</v>
      </c>
      <c r="AW1393" s="13" t="s">
        <v>37</v>
      </c>
      <c r="AX1393" s="13" t="s">
        <v>75</v>
      </c>
      <c r="AY1393" s="245" t="s">
        <v>144</v>
      </c>
    </row>
    <row r="1394" s="15" customFormat="1">
      <c r="A1394" s="15"/>
      <c r="B1394" s="261"/>
      <c r="C1394" s="262"/>
      <c r="D1394" s="227" t="s">
        <v>173</v>
      </c>
      <c r="E1394" s="263" t="s">
        <v>19</v>
      </c>
      <c r="F1394" s="264" t="s">
        <v>1641</v>
      </c>
      <c r="G1394" s="262"/>
      <c r="H1394" s="263" t="s">
        <v>19</v>
      </c>
      <c r="I1394" s="265"/>
      <c r="J1394" s="262"/>
      <c r="K1394" s="262"/>
      <c r="L1394" s="266"/>
      <c r="M1394" s="267"/>
      <c r="N1394" s="268"/>
      <c r="O1394" s="268"/>
      <c r="P1394" s="268"/>
      <c r="Q1394" s="268"/>
      <c r="R1394" s="268"/>
      <c r="S1394" s="268"/>
      <c r="T1394" s="269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70" t="s">
        <v>173</v>
      </c>
      <c r="AU1394" s="270" t="s">
        <v>85</v>
      </c>
      <c r="AV1394" s="15" t="s">
        <v>83</v>
      </c>
      <c r="AW1394" s="15" t="s">
        <v>37</v>
      </c>
      <c r="AX1394" s="15" t="s">
        <v>75</v>
      </c>
      <c r="AY1394" s="270" t="s">
        <v>144</v>
      </c>
    </row>
    <row r="1395" s="13" customFormat="1">
      <c r="A1395" s="13"/>
      <c r="B1395" s="235"/>
      <c r="C1395" s="236"/>
      <c r="D1395" s="227" t="s">
        <v>173</v>
      </c>
      <c r="E1395" s="237" t="s">
        <v>19</v>
      </c>
      <c r="F1395" s="238" t="s">
        <v>1666</v>
      </c>
      <c r="G1395" s="236"/>
      <c r="H1395" s="239">
        <v>72.299999999999997</v>
      </c>
      <c r="I1395" s="240"/>
      <c r="J1395" s="236"/>
      <c r="K1395" s="236"/>
      <c r="L1395" s="241"/>
      <c r="M1395" s="242"/>
      <c r="N1395" s="243"/>
      <c r="O1395" s="243"/>
      <c r="P1395" s="243"/>
      <c r="Q1395" s="243"/>
      <c r="R1395" s="243"/>
      <c r="S1395" s="243"/>
      <c r="T1395" s="244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5" t="s">
        <v>173</v>
      </c>
      <c r="AU1395" s="245" t="s">
        <v>85</v>
      </c>
      <c r="AV1395" s="13" t="s">
        <v>85</v>
      </c>
      <c r="AW1395" s="13" t="s">
        <v>37</v>
      </c>
      <c r="AX1395" s="13" t="s">
        <v>75</v>
      </c>
      <c r="AY1395" s="245" t="s">
        <v>144</v>
      </c>
    </row>
    <row r="1396" s="13" customFormat="1">
      <c r="A1396" s="13"/>
      <c r="B1396" s="235"/>
      <c r="C1396" s="236"/>
      <c r="D1396" s="227" t="s">
        <v>173</v>
      </c>
      <c r="E1396" s="237" t="s">
        <v>19</v>
      </c>
      <c r="F1396" s="238" t="s">
        <v>1667</v>
      </c>
      <c r="G1396" s="236"/>
      <c r="H1396" s="239">
        <v>197.38999999999999</v>
      </c>
      <c r="I1396" s="240"/>
      <c r="J1396" s="236"/>
      <c r="K1396" s="236"/>
      <c r="L1396" s="241"/>
      <c r="M1396" s="242"/>
      <c r="N1396" s="243"/>
      <c r="O1396" s="243"/>
      <c r="P1396" s="243"/>
      <c r="Q1396" s="243"/>
      <c r="R1396" s="243"/>
      <c r="S1396" s="243"/>
      <c r="T1396" s="244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5" t="s">
        <v>173</v>
      </c>
      <c r="AU1396" s="245" t="s">
        <v>85</v>
      </c>
      <c r="AV1396" s="13" t="s">
        <v>85</v>
      </c>
      <c r="AW1396" s="13" t="s">
        <v>37</v>
      </c>
      <c r="AX1396" s="13" t="s">
        <v>75</v>
      </c>
      <c r="AY1396" s="245" t="s">
        <v>144</v>
      </c>
    </row>
    <row r="1397" s="15" customFormat="1">
      <c r="A1397" s="15"/>
      <c r="B1397" s="261"/>
      <c r="C1397" s="262"/>
      <c r="D1397" s="227" t="s">
        <v>173</v>
      </c>
      <c r="E1397" s="263" t="s">
        <v>19</v>
      </c>
      <c r="F1397" s="264" t="s">
        <v>1643</v>
      </c>
      <c r="G1397" s="262"/>
      <c r="H1397" s="263" t="s">
        <v>19</v>
      </c>
      <c r="I1397" s="265"/>
      <c r="J1397" s="262"/>
      <c r="K1397" s="262"/>
      <c r="L1397" s="266"/>
      <c r="M1397" s="267"/>
      <c r="N1397" s="268"/>
      <c r="O1397" s="268"/>
      <c r="P1397" s="268"/>
      <c r="Q1397" s="268"/>
      <c r="R1397" s="268"/>
      <c r="S1397" s="268"/>
      <c r="T1397" s="269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T1397" s="270" t="s">
        <v>173</v>
      </c>
      <c r="AU1397" s="270" t="s">
        <v>85</v>
      </c>
      <c r="AV1397" s="15" t="s">
        <v>83</v>
      </c>
      <c r="AW1397" s="15" t="s">
        <v>37</v>
      </c>
      <c r="AX1397" s="15" t="s">
        <v>75</v>
      </c>
      <c r="AY1397" s="270" t="s">
        <v>144</v>
      </c>
    </row>
    <row r="1398" s="13" customFormat="1">
      <c r="A1398" s="13"/>
      <c r="B1398" s="235"/>
      <c r="C1398" s="236"/>
      <c r="D1398" s="227" t="s">
        <v>173</v>
      </c>
      <c r="E1398" s="237" t="s">
        <v>19</v>
      </c>
      <c r="F1398" s="238" t="s">
        <v>1668</v>
      </c>
      <c r="G1398" s="236"/>
      <c r="H1398" s="239">
        <v>73.099999999999994</v>
      </c>
      <c r="I1398" s="240"/>
      <c r="J1398" s="236"/>
      <c r="K1398" s="236"/>
      <c r="L1398" s="241"/>
      <c r="M1398" s="242"/>
      <c r="N1398" s="243"/>
      <c r="O1398" s="243"/>
      <c r="P1398" s="243"/>
      <c r="Q1398" s="243"/>
      <c r="R1398" s="243"/>
      <c r="S1398" s="243"/>
      <c r="T1398" s="244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5" t="s">
        <v>173</v>
      </c>
      <c r="AU1398" s="245" t="s">
        <v>85</v>
      </c>
      <c r="AV1398" s="13" t="s">
        <v>85</v>
      </c>
      <c r="AW1398" s="13" t="s">
        <v>37</v>
      </c>
      <c r="AX1398" s="13" t="s">
        <v>75</v>
      </c>
      <c r="AY1398" s="245" t="s">
        <v>144</v>
      </c>
    </row>
    <row r="1399" s="13" customFormat="1">
      <c r="A1399" s="13"/>
      <c r="B1399" s="235"/>
      <c r="C1399" s="236"/>
      <c r="D1399" s="227" t="s">
        <v>173</v>
      </c>
      <c r="E1399" s="237" t="s">
        <v>19</v>
      </c>
      <c r="F1399" s="238" t="s">
        <v>1667</v>
      </c>
      <c r="G1399" s="236"/>
      <c r="H1399" s="239">
        <v>197.38999999999999</v>
      </c>
      <c r="I1399" s="240"/>
      <c r="J1399" s="236"/>
      <c r="K1399" s="236"/>
      <c r="L1399" s="241"/>
      <c r="M1399" s="242"/>
      <c r="N1399" s="243"/>
      <c r="O1399" s="243"/>
      <c r="P1399" s="243"/>
      <c r="Q1399" s="243"/>
      <c r="R1399" s="243"/>
      <c r="S1399" s="243"/>
      <c r="T1399" s="244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5" t="s">
        <v>173</v>
      </c>
      <c r="AU1399" s="245" t="s">
        <v>85</v>
      </c>
      <c r="AV1399" s="13" t="s">
        <v>85</v>
      </c>
      <c r="AW1399" s="13" t="s">
        <v>37</v>
      </c>
      <c r="AX1399" s="13" t="s">
        <v>75</v>
      </c>
      <c r="AY1399" s="245" t="s">
        <v>144</v>
      </c>
    </row>
    <row r="1400" s="15" customFormat="1">
      <c r="A1400" s="15"/>
      <c r="B1400" s="261"/>
      <c r="C1400" s="262"/>
      <c r="D1400" s="227" t="s">
        <v>173</v>
      </c>
      <c r="E1400" s="263" t="s">
        <v>19</v>
      </c>
      <c r="F1400" s="264" t="s">
        <v>1646</v>
      </c>
      <c r="G1400" s="262"/>
      <c r="H1400" s="263" t="s">
        <v>19</v>
      </c>
      <c r="I1400" s="265"/>
      <c r="J1400" s="262"/>
      <c r="K1400" s="262"/>
      <c r="L1400" s="266"/>
      <c r="M1400" s="267"/>
      <c r="N1400" s="268"/>
      <c r="O1400" s="268"/>
      <c r="P1400" s="268"/>
      <c r="Q1400" s="268"/>
      <c r="R1400" s="268"/>
      <c r="S1400" s="268"/>
      <c r="T1400" s="269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T1400" s="270" t="s">
        <v>173</v>
      </c>
      <c r="AU1400" s="270" t="s">
        <v>85</v>
      </c>
      <c r="AV1400" s="15" t="s">
        <v>83</v>
      </c>
      <c r="AW1400" s="15" t="s">
        <v>37</v>
      </c>
      <c r="AX1400" s="15" t="s">
        <v>75</v>
      </c>
      <c r="AY1400" s="270" t="s">
        <v>144</v>
      </c>
    </row>
    <row r="1401" s="13" customFormat="1">
      <c r="A1401" s="13"/>
      <c r="B1401" s="235"/>
      <c r="C1401" s="236"/>
      <c r="D1401" s="227" t="s">
        <v>173</v>
      </c>
      <c r="E1401" s="237" t="s">
        <v>19</v>
      </c>
      <c r="F1401" s="238" t="s">
        <v>1668</v>
      </c>
      <c r="G1401" s="236"/>
      <c r="H1401" s="239">
        <v>73.099999999999994</v>
      </c>
      <c r="I1401" s="240"/>
      <c r="J1401" s="236"/>
      <c r="K1401" s="236"/>
      <c r="L1401" s="241"/>
      <c r="M1401" s="242"/>
      <c r="N1401" s="243"/>
      <c r="O1401" s="243"/>
      <c r="P1401" s="243"/>
      <c r="Q1401" s="243"/>
      <c r="R1401" s="243"/>
      <c r="S1401" s="243"/>
      <c r="T1401" s="244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5" t="s">
        <v>173</v>
      </c>
      <c r="AU1401" s="245" t="s">
        <v>85</v>
      </c>
      <c r="AV1401" s="13" t="s">
        <v>85</v>
      </c>
      <c r="AW1401" s="13" t="s">
        <v>37</v>
      </c>
      <c r="AX1401" s="13" t="s">
        <v>75</v>
      </c>
      <c r="AY1401" s="245" t="s">
        <v>144</v>
      </c>
    </row>
    <row r="1402" s="13" customFormat="1">
      <c r="A1402" s="13"/>
      <c r="B1402" s="235"/>
      <c r="C1402" s="236"/>
      <c r="D1402" s="227" t="s">
        <v>173</v>
      </c>
      <c r="E1402" s="237" t="s">
        <v>19</v>
      </c>
      <c r="F1402" s="238" t="s">
        <v>1669</v>
      </c>
      <c r="G1402" s="236"/>
      <c r="H1402" s="239">
        <v>197.38999999999999</v>
      </c>
      <c r="I1402" s="240"/>
      <c r="J1402" s="236"/>
      <c r="K1402" s="236"/>
      <c r="L1402" s="241"/>
      <c r="M1402" s="242"/>
      <c r="N1402" s="243"/>
      <c r="O1402" s="243"/>
      <c r="P1402" s="243"/>
      <c r="Q1402" s="243"/>
      <c r="R1402" s="243"/>
      <c r="S1402" s="243"/>
      <c r="T1402" s="244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5" t="s">
        <v>173</v>
      </c>
      <c r="AU1402" s="245" t="s">
        <v>85</v>
      </c>
      <c r="AV1402" s="13" t="s">
        <v>85</v>
      </c>
      <c r="AW1402" s="13" t="s">
        <v>37</v>
      </c>
      <c r="AX1402" s="13" t="s">
        <v>75</v>
      </c>
      <c r="AY1402" s="245" t="s">
        <v>144</v>
      </c>
    </row>
    <row r="1403" s="15" customFormat="1">
      <c r="A1403" s="15"/>
      <c r="B1403" s="261"/>
      <c r="C1403" s="262"/>
      <c r="D1403" s="227" t="s">
        <v>173</v>
      </c>
      <c r="E1403" s="263" t="s">
        <v>19</v>
      </c>
      <c r="F1403" s="264" t="s">
        <v>1649</v>
      </c>
      <c r="G1403" s="262"/>
      <c r="H1403" s="263" t="s">
        <v>19</v>
      </c>
      <c r="I1403" s="265"/>
      <c r="J1403" s="262"/>
      <c r="K1403" s="262"/>
      <c r="L1403" s="266"/>
      <c r="M1403" s="267"/>
      <c r="N1403" s="268"/>
      <c r="O1403" s="268"/>
      <c r="P1403" s="268"/>
      <c r="Q1403" s="268"/>
      <c r="R1403" s="268"/>
      <c r="S1403" s="268"/>
      <c r="T1403" s="269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T1403" s="270" t="s">
        <v>173</v>
      </c>
      <c r="AU1403" s="270" t="s">
        <v>85</v>
      </c>
      <c r="AV1403" s="15" t="s">
        <v>83</v>
      </c>
      <c r="AW1403" s="15" t="s">
        <v>37</v>
      </c>
      <c r="AX1403" s="15" t="s">
        <v>75</v>
      </c>
      <c r="AY1403" s="270" t="s">
        <v>144</v>
      </c>
    </row>
    <row r="1404" s="13" customFormat="1">
      <c r="A1404" s="13"/>
      <c r="B1404" s="235"/>
      <c r="C1404" s="236"/>
      <c r="D1404" s="227" t="s">
        <v>173</v>
      </c>
      <c r="E1404" s="237" t="s">
        <v>19</v>
      </c>
      <c r="F1404" s="238" t="s">
        <v>1670</v>
      </c>
      <c r="G1404" s="236"/>
      <c r="H1404" s="239">
        <v>33.600000000000001</v>
      </c>
      <c r="I1404" s="240"/>
      <c r="J1404" s="236"/>
      <c r="K1404" s="236"/>
      <c r="L1404" s="241"/>
      <c r="M1404" s="242"/>
      <c r="N1404" s="243"/>
      <c r="O1404" s="243"/>
      <c r="P1404" s="243"/>
      <c r="Q1404" s="243"/>
      <c r="R1404" s="243"/>
      <c r="S1404" s="243"/>
      <c r="T1404" s="244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5" t="s">
        <v>173</v>
      </c>
      <c r="AU1404" s="245" t="s">
        <v>85</v>
      </c>
      <c r="AV1404" s="13" t="s">
        <v>85</v>
      </c>
      <c r="AW1404" s="13" t="s">
        <v>37</v>
      </c>
      <c r="AX1404" s="13" t="s">
        <v>75</v>
      </c>
      <c r="AY1404" s="245" t="s">
        <v>144</v>
      </c>
    </row>
    <row r="1405" s="13" customFormat="1">
      <c r="A1405" s="13"/>
      <c r="B1405" s="235"/>
      <c r="C1405" s="236"/>
      <c r="D1405" s="227" t="s">
        <v>173</v>
      </c>
      <c r="E1405" s="237" t="s">
        <v>19</v>
      </c>
      <c r="F1405" s="238" t="s">
        <v>1671</v>
      </c>
      <c r="G1405" s="236"/>
      <c r="H1405" s="239">
        <v>120</v>
      </c>
      <c r="I1405" s="240"/>
      <c r="J1405" s="236"/>
      <c r="K1405" s="236"/>
      <c r="L1405" s="241"/>
      <c r="M1405" s="242"/>
      <c r="N1405" s="243"/>
      <c r="O1405" s="243"/>
      <c r="P1405" s="243"/>
      <c r="Q1405" s="243"/>
      <c r="R1405" s="243"/>
      <c r="S1405" s="243"/>
      <c r="T1405" s="244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5" t="s">
        <v>173</v>
      </c>
      <c r="AU1405" s="245" t="s">
        <v>85</v>
      </c>
      <c r="AV1405" s="13" t="s">
        <v>85</v>
      </c>
      <c r="AW1405" s="13" t="s">
        <v>37</v>
      </c>
      <c r="AX1405" s="13" t="s">
        <v>75</v>
      </c>
      <c r="AY1405" s="245" t="s">
        <v>144</v>
      </c>
    </row>
    <row r="1406" s="14" customFormat="1">
      <c r="A1406" s="14"/>
      <c r="B1406" s="246"/>
      <c r="C1406" s="247"/>
      <c r="D1406" s="227" t="s">
        <v>173</v>
      </c>
      <c r="E1406" s="248" t="s">
        <v>19</v>
      </c>
      <c r="F1406" s="249" t="s">
        <v>175</v>
      </c>
      <c r="G1406" s="247"/>
      <c r="H1406" s="250">
        <v>1751.8769999999995</v>
      </c>
      <c r="I1406" s="251"/>
      <c r="J1406" s="247"/>
      <c r="K1406" s="247"/>
      <c r="L1406" s="252"/>
      <c r="M1406" s="253"/>
      <c r="N1406" s="254"/>
      <c r="O1406" s="254"/>
      <c r="P1406" s="254"/>
      <c r="Q1406" s="254"/>
      <c r="R1406" s="254"/>
      <c r="S1406" s="254"/>
      <c r="T1406" s="255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6" t="s">
        <v>173</v>
      </c>
      <c r="AU1406" s="256" t="s">
        <v>85</v>
      </c>
      <c r="AV1406" s="14" t="s">
        <v>176</v>
      </c>
      <c r="AW1406" s="14" t="s">
        <v>37</v>
      </c>
      <c r="AX1406" s="14" t="s">
        <v>83</v>
      </c>
      <c r="AY1406" s="256" t="s">
        <v>144</v>
      </c>
    </row>
    <row r="1407" s="2" customFormat="1" ht="14.4" customHeight="1">
      <c r="A1407" s="40"/>
      <c r="B1407" s="41"/>
      <c r="C1407" s="214" t="s">
        <v>1684</v>
      </c>
      <c r="D1407" s="214" t="s">
        <v>147</v>
      </c>
      <c r="E1407" s="215" t="s">
        <v>1685</v>
      </c>
      <c r="F1407" s="216" t="s">
        <v>1686</v>
      </c>
      <c r="G1407" s="217" t="s">
        <v>328</v>
      </c>
      <c r="H1407" s="218">
        <v>1000</v>
      </c>
      <c r="I1407" s="219"/>
      <c r="J1407" s="220">
        <f>ROUND(I1407*H1407,2)</f>
        <v>0</v>
      </c>
      <c r="K1407" s="216" t="s">
        <v>151</v>
      </c>
      <c r="L1407" s="46"/>
      <c r="M1407" s="221" t="s">
        <v>19</v>
      </c>
      <c r="N1407" s="222" t="s">
        <v>46</v>
      </c>
      <c r="O1407" s="86"/>
      <c r="P1407" s="223">
        <f>O1407*H1407</f>
        <v>0</v>
      </c>
      <c r="Q1407" s="223">
        <v>1.0000000000000001E-05</v>
      </c>
      <c r="R1407" s="223">
        <f>Q1407*H1407</f>
        <v>0.01</v>
      </c>
      <c r="S1407" s="223">
        <v>0</v>
      </c>
      <c r="T1407" s="224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25" t="s">
        <v>203</v>
      </c>
      <c r="AT1407" s="225" t="s">
        <v>147</v>
      </c>
      <c r="AU1407" s="225" t="s">
        <v>85</v>
      </c>
      <c r="AY1407" s="19" t="s">
        <v>144</v>
      </c>
      <c r="BE1407" s="226">
        <f>IF(N1407="základní",J1407,0)</f>
        <v>0</v>
      </c>
      <c r="BF1407" s="226">
        <f>IF(N1407="snížená",J1407,0)</f>
        <v>0</v>
      </c>
      <c r="BG1407" s="226">
        <f>IF(N1407="zákl. přenesená",J1407,0)</f>
        <v>0</v>
      </c>
      <c r="BH1407" s="226">
        <f>IF(N1407="sníž. přenesená",J1407,0)</f>
        <v>0</v>
      </c>
      <c r="BI1407" s="226">
        <f>IF(N1407="nulová",J1407,0)</f>
        <v>0</v>
      </c>
      <c r="BJ1407" s="19" t="s">
        <v>83</v>
      </c>
      <c r="BK1407" s="226">
        <f>ROUND(I1407*H1407,2)</f>
        <v>0</v>
      </c>
      <c r="BL1407" s="19" t="s">
        <v>203</v>
      </c>
      <c r="BM1407" s="225" t="s">
        <v>1687</v>
      </c>
    </row>
    <row r="1408" s="2" customFormat="1">
      <c r="A1408" s="40"/>
      <c r="B1408" s="41"/>
      <c r="C1408" s="42"/>
      <c r="D1408" s="227" t="s">
        <v>154</v>
      </c>
      <c r="E1408" s="42"/>
      <c r="F1408" s="228" t="s">
        <v>1688</v>
      </c>
      <c r="G1408" s="42"/>
      <c r="H1408" s="42"/>
      <c r="I1408" s="229"/>
      <c r="J1408" s="42"/>
      <c r="K1408" s="42"/>
      <c r="L1408" s="46"/>
      <c r="M1408" s="230"/>
      <c r="N1408" s="231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154</v>
      </c>
      <c r="AU1408" s="19" t="s">
        <v>85</v>
      </c>
    </row>
    <row r="1409" s="2" customFormat="1">
      <c r="A1409" s="40"/>
      <c r="B1409" s="41"/>
      <c r="C1409" s="42"/>
      <c r="D1409" s="232" t="s">
        <v>155</v>
      </c>
      <c r="E1409" s="42"/>
      <c r="F1409" s="233" t="s">
        <v>1689</v>
      </c>
      <c r="G1409" s="42"/>
      <c r="H1409" s="42"/>
      <c r="I1409" s="229"/>
      <c r="J1409" s="42"/>
      <c r="K1409" s="42"/>
      <c r="L1409" s="46"/>
      <c r="M1409" s="230"/>
      <c r="N1409" s="231"/>
      <c r="O1409" s="86"/>
      <c r="P1409" s="86"/>
      <c r="Q1409" s="86"/>
      <c r="R1409" s="86"/>
      <c r="S1409" s="86"/>
      <c r="T1409" s="87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T1409" s="19" t="s">
        <v>155</v>
      </c>
      <c r="AU1409" s="19" t="s">
        <v>85</v>
      </c>
    </row>
    <row r="1410" s="13" customFormat="1">
      <c r="A1410" s="13"/>
      <c r="B1410" s="235"/>
      <c r="C1410" s="236"/>
      <c r="D1410" s="227" t="s">
        <v>173</v>
      </c>
      <c r="E1410" s="237" t="s">
        <v>19</v>
      </c>
      <c r="F1410" s="238" t="s">
        <v>1690</v>
      </c>
      <c r="G1410" s="236"/>
      <c r="H1410" s="239">
        <v>1000</v>
      </c>
      <c r="I1410" s="240"/>
      <c r="J1410" s="236"/>
      <c r="K1410" s="236"/>
      <c r="L1410" s="241"/>
      <c r="M1410" s="242"/>
      <c r="N1410" s="243"/>
      <c r="O1410" s="243"/>
      <c r="P1410" s="243"/>
      <c r="Q1410" s="243"/>
      <c r="R1410" s="243"/>
      <c r="S1410" s="243"/>
      <c r="T1410" s="244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5" t="s">
        <v>173</v>
      </c>
      <c r="AU1410" s="245" t="s">
        <v>85</v>
      </c>
      <c r="AV1410" s="13" t="s">
        <v>85</v>
      </c>
      <c r="AW1410" s="13" t="s">
        <v>37</v>
      </c>
      <c r="AX1410" s="13" t="s">
        <v>75</v>
      </c>
      <c r="AY1410" s="245" t="s">
        <v>144</v>
      </c>
    </row>
    <row r="1411" s="14" customFormat="1">
      <c r="A1411" s="14"/>
      <c r="B1411" s="246"/>
      <c r="C1411" s="247"/>
      <c r="D1411" s="227" t="s">
        <v>173</v>
      </c>
      <c r="E1411" s="248" t="s">
        <v>19</v>
      </c>
      <c r="F1411" s="249" t="s">
        <v>175</v>
      </c>
      <c r="G1411" s="247"/>
      <c r="H1411" s="250">
        <v>1000</v>
      </c>
      <c r="I1411" s="251"/>
      <c r="J1411" s="247"/>
      <c r="K1411" s="247"/>
      <c r="L1411" s="252"/>
      <c r="M1411" s="253"/>
      <c r="N1411" s="254"/>
      <c r="O1411" s="254"/>
      <c r="P1411" s="254"/>
      <c r="Q1411" s="254"/>
      <c r="R1411" s="254"/>
      <c r="S1411" s="254"/>
      <c r="T1411" s="255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6" t="s">
        <v>173</v>
      </c>
      <c r="AU1411" s="256" t="s">
        <v>85</v>
      </c>
      <c r="AV1411" s="14" t="s">
        <v>176</v>
      </c>
      <c r="AW1411" s="14" t="s">
        <v>37</v>
      </c>
      <c r="AX1411" s="14" t="s">
        <v>83</v>
      </c>
      <c r="AY1411" s="256" t="s">
        <v>144</v>
      </c>
    </row>
    <row r="1412" s="2" customFormat="1" ht="14.4" customHeight="1">
      <c r="A1412" s="40"/>
      <c r="B1412" s="41"/>
      <c r="C1412" s="214" t="s">
        <v>1691</v>
      </c>
      <c r="D1412" s="214" t="s">
        <v>147</v>
      </c>
      <c r="E1412" s="215" t="s">
        <v>1692</v>
      </c>
      <c r="F1412" s="216" t="s">
        <v>1693</v>
      </c>
      <c r="G1412" s="217" t="s">
        <v>328</v>
      </c>
      <c r="H1412" s="218">
        <v>300</v>
      </c>
      <c r="I1412" s="219"/>
      <c r="J1412" s="220">
        <f>ROUND(I1412*H1412,2)</f>
        <v>0</v>
      </c>
      <c r="K1412" s="216" t="s">
        <v>151</v>
      </c>
      <c r="L1412" s="46"/>
      <c r="M1412" s="221" t="s">
        <v>19</v>
      </c>
      <c r="N1412" s="222" t="s">
        <v>46</v>
      </c>
      <c r="O1412" s="86"/>
      <c r="P1412" s="223">
        <f>O1412*H1412</f>
        <v>0</v>
      </c>
      <c r="Q1412" s="223">
        <v>1.0000000000000001E-05</v>
      </c>
      <c r="R1412" s="223">
        <f>Q1412*H1412</f>
        <v>0.0030000000000000001</v>
      </c>
      <c r="S1412" s="223">
        <v>0</v>
      </c>
      <c r="T1412" s="224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25" t="s">
        <v>203</v>
      </c>
      <c r="AT1412" s="225" t="s">
        <v>147</v>
      </c>
      <c r="AU1412" s="225" t="s">
        <v>85</v>
      </c>
      <c r="AY1412" s="19" t="s">
        <v>144</v>
      </c>
      <c r="BE1412" s="226">
        <f>IF(N1412="základní",J1412,0)</f>
        <v>0</v>
      </c>
      <c r="BF1412" s="226">
        <f>IF(N1412="snížená",J1412,0)</f>
        <v>0</v>
      </c>
      <c r="BG1412" s="226">
        <f>IF(N1412="zákl. přenesená",J1412,0)</f>
        <v>0</v>
      </c>
      <c r="BH1412" s="226">
        <f>IF(N1412="sníž. přenesená",J1412,0)</f>
        <v>0</v>
      </c>
      <c r="BI1412" s="226">
        <f>IF(N1412="nulová",J1412,0)</f>
        <v>0</v>
      </c>
      <c r="BJ1412" s="19" t="s">
        <v>83</v>
      </c>
      <c r="BK1412" s="226">
        <f>ROUND(I1412*H1412,2)</f>
        <v>0</v>
      </c>
      <c r="BL1412" s="19" t="s">
        <v>203</v>
      </c>
      <c r="BM1412" s="225" t="s">
        <v>1694</v>
      </c>
    </row>
    <row r="1413" s="2" customFormat="1">
      <c r="A1413" s="40"/>
      <c r="B1413" s="41"/>
      <c r="C1413" s="42"/>
      <c r="D1413" s="227" t="s">
        <v>154</v>
      </c>
      <c r="E1413" s="42"/>
      <c r="F1413" s="228" t="s">
        <v>1695</v>
      </c>
      <c r="G1413" s="42"/>
      <c r="H1413" s="42"/>
      <c r="I1413" s="229"/>
      <c r="J1413" s="42"/>
      <c r="K1413" s="42"/>
      <c r="L1413" s="46"/>
      <c r="M1413" s="230"/>
      <c r="N1413" s="231"/>
      <c r="O1413" s="86"/>
      <c r="P1413" s="86"/>
      <c r="Q1413" s="86"/>
      <c r="R1413" s="86"/>
      <c r="S1413" s="86"/>
      <c r="T1413" s="87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T1413" s="19" t="s">
        <v>154</v>
      </c>
      <c r="AU1413" s="19" t="s">
        <v>85</v>
      </c>
    </row>
    <row r="1414" s="2" customFormat="1">
      <c r="A1414" s="40"/>
      <c r="B1414" s="41"/>
      <c r="C1414" s="42"/>
      <c r="D1414" s="232" t="s">
        <v>155</v>
      </c>
      <c r="E1414" s="42"/>
      <c r="F1414" s="233" t="s">
        <v>1696</v>
      </c>
      <c r="G1414" s="42"/>
      <c r="H1414" s="42"/>
      <c r="I1414" s="229"/>
      <c r="J1414" s="42"/>
      <c r="K1414" s="42"/>
      <c r="L1414" s="46"/>
      <c r="M1414" s="230"/>
      <c r="N1414" s="231"/>
      <c r="O1414" s="86"/>
      <c r="P1414" s="86"/>
      <c r="Q1414" s="86"/>
      <c r="R1414" s="86"/>
      <c r="S1414" s="86"/>
      <c r="T1414" s="87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T1414" s="19" t="s">
        <v>155</v>
      </c>
      <c r="AU1414" s="19" t="s">
        <v>85</v>
      </c>
    </row>
    <row r="1415" s="13" customFormat="1">
      <c r="A1415" s="13"/>
      <c r="B1415" s="235"/>
      <c r="C1415" s="236"/>
      <c r="D1415" s="227" t="s">
        <v>173</v>
      </c>
      <c r="E1415" s="237" t="s">
        <v>19</v>
      </c>
      <c r="F1415" s="238" t="s">
        <v>1697</v>
      </c>
      <c r="G1415" s="236"/>
      <c r="H1415" s="239">
        <v>300</v>
      </c>
      <c r="I1415" s="240"/>
      <c r="J1415" s="236"/>
      <c r="K1415" s="236"/>
      <c r="L1415" s="241"/>
      <c r="M1415" s="242"/>
      <c r="N1415" s="243"/>
      <c r="O1415" s="243"/>
      <c r="P1415" s="243"/>
      <c r="Q1415" s="243"/>
      <c r="R1415" s="243"/>
      <c r="S1415" s="243"/>
      <c r="T1415" s="244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5" t="s">
        <v>173</v>
      </c>
      <c r="AU1415" s="245" t="s">
        <v>85</v>
      </c>
      <c r="AV1415" s="13" t="s">
        <v>85</v>
      </c>
      <c r="AW1415" s="13" t="s">
        <v>37</v>
      </c>
      <c r="AX1415" s="13" t="s">
        <v>75</v>
      </c>
      <c r="AY1415" s="245" t="s">
        <v>144</v>
      </c>
    </row>
    <row r="1416" s="14" customFormat="1">
      <c r="A1416" s="14"/>
      <c r="B1416" s="246"/>
      <c r="C1416" s="247"/>
      <c r="D1416" s="227" t="s">
        <v>173</v>
      </c>
      <c r="E1416" s="248" t="s">
        <v>19</v>
      </c>
      <c r="F1416" s="249" t="s">
        <v>175</v>
      </c>
      <c r="G1416" s="247"/>
      <c r="H1416" s="250">
        <v>300</v>
      </c>
      <c r="I1416" s="251"/>
      <c r="J1416" s="247"/>
      <c r="K1416" s="247"/>
      <c r="L1416" s="252"/>
      <c r="M1416" s="253"/>
      <c r="N1416" s="254"/>
      <c r="O1416" s="254"/>
      <c r="P1416" s="254"/>
      <c r="Q1416" s="254"/>
      <c r="R1416" s="254"/>
      <c r="S1416" s="254"/>
      <c r="T1416" s="255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6" t="s">
        <v>173</v>
      </c>
      <c r="AU1416" s="256" t="s">
        <v>85</v>
      </c>
      <c r="AV1416" s="14" t="s">
        <v>176</v>
      </c>
      <c r="AW1416" s="14" t="s">
        <v>37</v>
      </c>
      <c r="AX1416" s="14" t="s">
        <v>83</v>
      </c>
      <c r="AY1416" s="256" t="s">
        <v>144</v>
      </c>
    </row>
    <row r="1417" s="2" customFormat="1" ht="14.4" customHeight="1">
      <c r="A1417" s="40"/>
      <c r="B1417" s="41"/>
      <c r="C1417" s="214" t="s">
        <v>1698</v>
      </c>
      <c r="D1417" s="214" t="s">
        <v>147</v>
      </c>
      <c r="E1417" s="215" t="s">
        <v>1699</v>
      </c>
      <c r="F1417" s="216" t="s">
        <v>1700</v>
      </c>
      <c r="G1417" s="217" t="s">
        <v>328</v>
      </c>
      <c r="H1417" s="218">
        <v>500</v>
      </c>
      <c r="I1417" s="219"/>
      <c r="J1417" s="220">
        <f>ROUND(I1417*H1417,2)</f>
        <v>0</v>
      </c>
      <c r="K1417" s="216" t="s">
        <v>151</v>
      </c>
      <c r="L1417" s="46"/>
      <c r="M1417" s="221" t="s">
        <v>19</v>
      </c>
      <c r="N1417" s="222" t="s">
        <v>46</v>
      </c>
      <c r="O1417" s="86"/>
      <c r="P1417" s="223">
        <f>O1417*H1417</f>
        <v>0</v>
      </c>
      <c r="Q1417" s="223">
        <v>4.0000000000000003E-05</v>
      </c>
      <c r="R1417" s="223">
        <f>Q1417*H1417</f>
        <v>0.02</v>
      </c>
      <c r="S1417" s="223">
        <v>0</v>
      </c>
      <c r="T1417" s="224">
        <f>S1417*H1417</f>
        <v>0</v>
      </c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R1417" s="225" t="s">
        <v>203</v>
      </c>
      <c r="AT1417" s="225" t="s">
        <v>147</v>
      </c>
      <c r="AU1417" s="225" t="s">
        <v>85</v>
      </c>
      <c r="AY1417" s="19" t="s">
        <v>144</v>
      </c>
      <c r="BE1417" s="226">
        <f>IF(N1417="základní",J1417,0)</f>
        <v>0</v>
      </c>
      <c r="BF1417" s="226">
        <f>IF(N1417="snížená",J1417,0)</f>
        <v>0</v>
      </c>
      <c r="BG1417" s="226">
        <f>IF(N1417="zákl. přenesená",J1417,0)</f>
        <v>0</v>
      </c>
      <c r="BH1417" s="226">
        <f>IF(N1417="sníž. přenesená",J1417,0)</f>
        <v>0</v>
      </c>
      <c r="BI1417" s="226">
        <f>IF(N1417="nulová",J1417,0)</f>
        <v>0</v>
      </c>
      <c r="BJ1417" s="19" t="s">
        <v>83</v>
      </c>
      <c r="BK1417" s="226">
        <f>ROUND(I1417*H1417,2)</f>
        <v>0</v>
      </c>
      <c r="BL1417" s="19" t="s">
        <v>203</v>
      </c>
      <c r="BM1417" s="225" t="s">
        <v>1701</v>
      </c>
    </row>
    <row r="1418" s="2" customFormat="1">
      <c r="A1418" s="40"/>
      <c r="B1418" s="41"/>
      <c r="C1418" s="42"/>
      <c r="D1418" s="227" t="s">
        <v>154</v>
      </c>
      <c r="E1418" s="42"/>
      <c r="F1418" s="228" t="s">
        <v>1702</v>
      </c>
      <c r="G1418" s="42"/>
      <c r="H1418" s="42"/>
      <c r="I1418" s="229"/>
      <c r="J1418" s="42"/>
      <c r="K1418" s="42"/>
      <c r="L1418" s="46"/>
      <c r="M1418" s="230"/>
      <c r="N1418" s="231"/>
      <c r="O1418" s="86"/>
      <c r="P1418" s="86"/>
      <c r="Q1418" s="86"/>
      <c r="R1418" s="86"/>
      <c r="S1418" s="86"/>
      <c r="T1418" s="87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T1418" s="19" t="s">
        <v>154</v>
      </c>
      <c r="AU1418" s="19" t="s">
        <v>85</v>
      </c>
    </row>
    <row r="1419" s="2" customFormat="1">
      <c r="A1419" s="40"/>
      <c r="B1419" s="41"/>
      <c r="C1419" s="42"/>
      <c r="D1419" s="232" t="s">
        <v>155</v>
      </c>
      <c r="E1419" s="42"/>
      <c r="F1419" s="233" t="s">
        <v>1703</v>
      </c>
      <c r="G1419" s="42"/>
      <c r="H1419" s="42"/>
      <c r="I1419" s="229"/>
      <c r="J1419" s="42"/>
      <c r="K1419" s="42"/>
      <c r="L1419" s="46"/>
      <c r="M1419" s="230"/>
      <c r="N1419" s="231"/>
      <c r="O1419" s="86"/>
      <c r="P1419" s="86"/>
      <c r="Q1419" s="86"/>
      <c r="R1419" s="86"/>
      <c r="S1419" s="86"/>
      <c r="T1419" s="87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T1419" s="19" t="s">
        <v>155</v>
      </c>
      <c r="AU1419" s="19" t="s">
        <v>85</v>
      </c>
    </row>
    <row r="1420" s="13" customFormat="1">
      <c r="A1420" s="13"/>
      <c r="B1420" s="235"/>
      <c r="C1420" s="236"/>
      <c r="D1420" s="227" t="s">
        <v>173</v>
      </c>
      <c r="E1420" s="237" t="s">
        <v>19</v>
      </c>
      <c r="F1420" s="238" t="s">
        <v>1704</v>
      </c>
      <c r="G1420" s="236"/>
      <c r="H1420" s="239">
        <v>500</v>
      </c>
      <c r="I1420" s="240"/>
      <c r="J1420" s="236"/>
      <c r="K1420" s="236"/>
      <c r="L1420" s="241"/>
      <c r="M1420" s="242"/>
      <c r="N1420" s="243"/>
      <c r="O1420" s="243"/>
      <c r="P1420" s="243"/>
      <c r="Q1420" s="243"/>
      <c r="R1420" s="243"/>
      <c r="S1420" s="243"/>
      <c r="T1420" s="244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5" t="s">
        <v>173</v>
      </c>
      <c r="AU1420" s="245" t="s">
        <v>85</v>
      </c>
      <c r="AV1420" s="13" t="s">
        <v>85</v>
      </c>
      <c r="AW1420" s="13" t="s">
        <v>37</v>
      </c>
      <c r="AX1420" s="13" t="s">
        <v>75</v>
      </c>
      <c r="AY1420" s="245" t="s">
        <v>144</v>
      </c>
    </row>
    <row r="1421" s="14" customFormat="1">
      <c r="A1421" s="14"/>
      <c r="B1421" s="246"/>
      <c r="C1421" s="247"/>
      <c r="D1421" s="227" t="s">
        <v>173</v>
      </c>
      <c r="E1421" s="248" t="s">
        <v>19</v>
      </c>
      <c r="F1421" s="249" t="s">
        <v>175</v>
      </c>
      <c r="G1421" s="247"/>
      <c r="H1421" s="250">
        <v>500</v>
      </c>
      <c r="I1421" s="251"/>
      <c r="J1421" s="247"/>
      <c r="K1421" s="247"/>
      <c r="L1421" s="252"/>
      <c r="M1421" s="253"/>
      <c r="N1421" s="254"/>
      <c r="O1421" s="254"/>
      <c r="P1421" s="254"/>
      <c r="Q1421" s="254"/>
      <c r="R1421" s="254"/>
      <c r="S1421" s="254"/>
      <c r="T1421" s="255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6" t="s">
        <v>173</v>
      </c>
      <c r="AU1421" s="256" t="s">
        <v>85</v>
      </c>
      <c r="AV1421" s="14" t="s">
        <v>176</v>
      </c>
      <c r="AW1421" s="14" t="s">
        <v>37</v>
      </c>
      <c r="AX1421" s="14" t="s">
        <v>83</v>
      </c>
      <c r="AY1421" s="256" t="s">
        <v>144</v>
      </c>
    </row>
    <row r="1422" s="2" customFormat="1" ht="14.4" customHeight="1">
      <c r="A1422" s="40"/>
      <c r="B1422" s="41"/>
      <c r="C1422" s="282" t="s">
        <v>1705</v>
      </c>
      <c r="D1422" s="282" t="s">
        <v>630</v>
      </c>
      <c r="E1422" s="283" t="s">
        <v>1706</v>
      </c>
      <c r="F1422" s="284" t="s">
        <v>1707</v>
      </c>
      <c r="G1422" s="285" t="s">
        <v>328</v>
      </c>
      <c r="H1422" s="286">
        <v>525</v>
      </c>
      <c r="I1422" s="287"/>
      <c r="J1422" s="288">
        <f>ROUND(I1422*H1422,2)</f>
        <v>0</v>
      </c>
      <c r="K1422" s="284" t="s">
        <v>151</v>
      </c>
      <c r="L1422" s="289"/>
      <c r="M1422" s="290" t="s">
        <v>19</v>
      </c>
      <c r="N1422" s="291" t="s">
        <v>46</v>
      </c>
      <c r="O1422" s="86"/>
      <c r="P1422" s="223">
        <f>O1422*H1422</f>
        <v>0</v>
      </c>
      <c r="Q1422" s="223">
        <v>2.0000000000000002E-05</v>
      </c>
      <c r="R1422" s="223">
        <f>Q1422*H1422</f>
        <v>0.010500000000000001</v>
      </c>
      <c r="S1422" s="223">
        <v>0</v>
      </c>
      <c r="T1422" s="224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5" t="s">
        <v>549</v>
      </c>
      <c r="AT1422" s="225" t="s">
        <v>630</v>
      </c>
      <c r="AU1422" s="225" t="s">
        <v>85</v>
      </c>
      <c r="AY1422" s="19" t="s">
        <v>144</v>
      </c>
      <c r="BE1422" s="226">
        <f>IF(N1422="základní",J1422,0)</f>
        <v>0</v>
      </c>
      <c r="BF1422" s="226">
        <f>IF(N1422="snížená",J1422,0)</f>
        <v>0</v>
      </c>
      <c r="BG1422" s="226">
        <f>IF(N1422="zákl. přenesená",J1422,0)</f>
        <v>0</v>
      </c>
      <c r="BH1422" s="226">
        <f>IF(N1422="sníž. přenesená",J1422,0)</f>
        <v>0</v>
      </c>
      <c r="BI1422" s="226">
        <f>IF(N1422="nulová",J1422,0)</f>
        <v>0</v>
      </c>
      <c r="BJ1422" s="19" t="s">
        <v>83</v>
      </c>
      <c r="BK1422" s="226">
        <f>ROUND(I1422*H1422,2)</f>
        <v>0</v>
      </c>
      <c r="BL1422" s="19" t="s">
        <v>203</v>
      </c>
      <c r="BM1422" s="225" t="s">
        <v>1708</v>
      </c>
    </row>
    <row r="1423" s="2" customFormat="1">
      <c r="A1423" s="40"/>
      <c r="B1423" s="41"/>
      <c r="C1423" s="42"/>
      <c r="D1423" s="227" t="s">
        <v>154</v>
      </c>
      <c r="E1423" s="42"/>
      <c r="F1423" s="228" t="s">
        <v>1707</v>
      </c>
      <c r="G1423" s="42"/>
      <c r="H1423" s="42"/>
      <c r="I1423" s="229"/>
      <c r="J1423" s="42"/>
      <c r="K1423" s="42"/>
      <c r="L1423" s="46"/>
      <c r="M1423" s="230"/>
      <c r="N1423" s="231"/>
      <c r="O1423" s="86"/>
      <c r="P1423" s="86"/>
      <c r="Q1423" s="86"/>
      <c r="R1423" s="86"/>
      <c r="S1423" s="86"/>
      <c r="T1423" s="87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T1423" s="19" t="s">
        <v>154</v>
      </c>
      <c r="AU1423" s="19" t="s">
        <v>85</v>
      </c>
    </row>
    <row r="1424" s="13" customFormat="1">
      <c r="A1424" s="13"/>
      <c r="B1424" s="235"/>
      <c r="C1424" s="236"/>
      <c r="D1424" s="227" t="s">
        <v>173</v>
      </c>
      <c r="E1424" s="236"/>
      <c r="F1424" s="238" t="s">
        <v>1709</v>
      </c>
      <c r="G1424" s="236"/>
      <c r="H1424" s="239">
        <v>525</v>
      </c>
      <c r="I1424" s="240"/>
      <c r="J1424" s="236"/>
      <c r="K1424" s="236"/>
      <c r="L1424" s="241"/>
      <c r="M1424" s="242"/>
      <c r="N1424" s="243"/>
      <c r="O1424" s="243"/>
      <c r="P1424" s="243"/>
      <c r="Q1424" s="243"/>
      <c r="R1424" s="243"/>
      <c r="S1424" s="243"/>
      <c r="T1424" s="24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5" t="s">
        <v>173</v>
      </c>
      <c r="AU1424" s="245" t="s">
        <v>85</v>
      </c>
      <c r="AV1424" s="13" t="s">
        <v>85</v>
      </c>
      <c r="AW1424" s="13" t="s">
        <v>4</v>
      </c>
      <c r="AX1424" s="13" t="s">
        <v>83</v>
      </c>
      <c r="AY1424" s="245" t="s">
        <v>144</v>
      </c>
    </row>
    <row r="1425" s="2" customFormat="1" ht="14.4" customHeight="1">
      <c r="A1425" s="40"/>
      <c r="B1425" s="41"/>
      <c r="C1425" s="214" t="s">
        <v>1710</v>
      </c>
      <c r="D1425" s="214" t="s">
        <v>147</v>
      </c>
      <c r="E1425" s="215" t="s">
        <v>1711</v>
      </c>
      <c r="F1425" s="216" t="s">
        <v>1712</v>
      </c>
      <c r="G1425" s="217" t="s">
        <v>150</v>
      </c>
      <c r="H1425" s="218">
        <v>200</v>
      </c>
      <c r="I1425" s="219"/>
      <c r="J1425" s="220">
        <f>ROUND(I1425*H1425,2)</f>
        <v>0</v>
      </c>
      <c r="K1425" s="216" t="s">
        <v>151</v>
      </c>
      <c r="L1425" s="46"/>
      <c r="M1425" s="221" t="s">
        <v>19</v>
      </c>
      <c r="N1425" s="222" t="s">
        <v>46</v>
      </c>
      <c r="O1425" s="86"/>
      <c r="P1425" s="223">
        <f>O1425*H1425</f>
        <v>0</v>
      </c>
      <c r="Q1425" s="223">
        <v>0.0011999999999999999</v>
      </c>
      <c r="R1425" s="223">
        <f>Q1425*H1425</f>
        <v>0.23999999999999999</v>
      </c>
      <c r="S1425" s="223">
        <v>0</v>
      </c>
      <c r="T1425" s="224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5" t="s">
        <v>203</v>
      </c>
      <c r="AT1425" s="225" t="s">
        <v>147</v>
      </c>
      <c r="AU1425" s="225" t="s">
        <v>85</v>
      </c>
      <c r="AY1425" s="19" t="s">
        <v>144</v>
      </c>
      <c r="BE1425" s="226">
        <f>IF(N1425="základní",J1425,0)</f>
        <v>0</v>
      </c>
      <c r="BF1425" s="226">
        <f>IF(N1425="snížená",J1425,0)</f>
        <v>0</v>
      </c>
      <c r="BG1425" s="226">
        <f>IF(N1425="zákl. přenesená",J1425,0)</f>
        <v>0</v>
      </c>
      <c r="BH1425" s="226">
        <f>IF(N1425="sníž. přenesená",J1425,0)</f>
        <v>0</v>
      </c>
      <c r="BI1425" s="226">
        <f>IF(N1425="nulová",J1425,0)</f>
        <v>0</v>
      </c>
      <c r="BJ1425" s="19" t="s">
        <v>83</v>
      </c>
      <c r="BK1425" s="226">
        <f>ROUND(I1425*H1425,2)</f>
        <v>0</v>
      </c>
      <c r="BL1425" s="19" t="s">
        <v>203</v>
      </c>
      <c r="BM1425" s="225" t="s">
        <v>1713</v>
      </c>
    </row>
    <row r="1426" s="2" customFormat="1">
      <c r="A1426" s="40"/>
      <c r="B1426" s="41"/>
      <c r="C1426" s="42"/>
      <c r="D1426" s="227" t="s">
        <v>154</v>
      </c>
      <c r="E1426" s="42"/>
      <c r="F1426" s="228" t="s">
        <v>1714</v>
      </c>
      <c r="G1426" s="42"/>
      <c r="H1426" s="42"/>
      <c r="I1426" s="229"/>
      <c r="J1426" s="42"/>
      <c r="K1426" s="42"/>
      <c r="L1426" s="46"/>
      <c r="M1426" s="230"/>
      <c r="N1426" s="231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154</v>
      </c>
      <c r="AU1426" s="19" t="s">
        <v>85</v>
      </c>
    </row>
    <row r="1427" s="2" customFormat="1">
      <c r="A1427" s="40"/>
      <c r="B1427" s="41"/>
      <c r="C1427" s="42"/>
      <c r="D1427" s="232" t="s">
        <v>155</v>
      </c>
      <c r="E1427" s="42"/>
      <c r="F1427" s="233" t="s">
        <v>1715</v>
      </c>
      <c r="G1427" s="42"/>
      <c r="H1427" s="42"/>
      <c r="I1427" s="229"/>
      <c r="J1427" s="42"/>
      <c r="K1427" s="42"/>
      <c r="L1427" s="46"/>
      <c r="M1427" s="230"/>
      <c r="N1427" s="231"/>
      <c r="O1427" s="86"/>
      <c r="P1427" s="86"/>
      <c r="Q1427" s="86"/>
      <c r="R1427" s="86"/>
      <c r="S1427" s="86"/>
      <c r="T1427" s="87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T1427" s="19" t="s">
        <v>155</v>
      </c>
      <c r="AU1427" s="19" t="s">
        <v>85</v>
      </c>
    </row>
    <row r="1428" s="13" customFormat="1">
      <c r="A1428" s="13"/>
      <c r="B1428" s="235"/>
      <c r="C1428" s="236"/>
      <c r="D1428" s="227" t="s">
        <v>173</v>
      </c>
      <c r="E1428" s="237" t="s">
        <v>19</v>
      </c>
      <c r="F1428" s="238" t="s">
        <v>1616</v>
      </c>
      <c r="G1428" s="236"/>
      <c r="H1428" s="239">
        <v>200</v>
      </c>
      <c r="I1428" s="240"/>
      <c r="J1428" s="236"/>
      <c r="K1428" s="236"/>
      <c r="L1428" s="241"/>
      <c r="M1428" s="242"/>
      <c r="N1428" s="243"/>
      <c r="O1428" s="243"/>
      <c r="P1428" s="243"/>
      <c r="Q1428" s="243"/>
      <c r="R1428" s="243"/>
      <c r="S1428" s="243"/>
      <c r="T1428" s="244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45" t="s">
        <v>173</v>
      </c>
      <c r="AU1428" s="245" t="s">
        <v>85</v>
      </c>
      <c r="AV1428" s="13" t="s">
        <v>85</v>
      </c>
      <c r="AW1428" s="13" t="s">
        <v>37</v>
      </c>
      <c r="AX1428" s="13" t="s">
        <v>75</v>
      </c>
      <c r="AY1428" s="245" t="s">
        <v>144</v>
      </c>
    </row>
    <row r="1429" s="14" customFormat="1">
      <c r="A1429" s="14"/>
      <c r="B1429" s="246"/>
      <c r="C1429" s="247"/>
      <c r="D1429" s="227" t="s">
        <v>173</v>
      </c>
      <c r="E1429" s="248" t="s">
        <v>19</v>
      </c>
      <c r="F1429" s="249" t="s">
        <v>175</v>
      </c>
      <c r="G1429" s="247"/>
      <c r="H1429" s="250">
        <v>200</v>
      </c>
      <c r="I1429" s="251"/>
      <c r="J1429" s="247"/>
      <c r="K1429" s="247"/>
      <c r="L1429" s="252"/>
      <c r="M1429" s="253"/>
      <c r="N1429" s="254"/>
      <c r="O1429" s="254"/>
      <c r="P1429" s="254"/>
      <c r="Q1429" s="254"/>
      <c r="R1429" s="254"/>
      <c r="S1429" s="254"/>
      <c r="T1429" s="255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56" t="s">
        <v>173</v>
      </c>
      <c r="AU1429" s="256" t="s">
        <v>85</v>
      </c>
      <c r="AV1429" s="14" t="s">
        <v>176</v>
      </c>
      <c r="AW1429" s="14" t="s">
        <v>37</v>
      </c>
      <c r="AX1429" s="14" t="s">
        <v>83</v>
      </c>
      <c r="AY1429" s="256" t="s">
        <v>144</v>
      </c>
    </row>
    <row r="1430" s="2" customFormat="1" ht="19.8" customHeight="1">
      <c r="A1430" s="40"/>
      <c r="B1430" s="41"/>
      <c r="C1430" s="214" t="s">
        <v>1716</v>
      </c>
      <c r="D1430" s="214" t="s">
        <v>147</v>
      </c>
      <c r="E1430" s="215" t="s">
        <v>1717</v>
      </c>
      <c r="F1430" s="216" t="s">
        <v>1718</v>
      </c>
      <c r="G1430" s="217" t="s">
        <v>150</v>
      </c>
      <c r="H1430" s="218">
        <v>90</v>
      </c>
      <c r="I1430" s="219"/>
      <c r="J1430" s="220">
        <f>ROUND(I1430*H1430,2)</f>
        <v>0</v>
      </c>
      <c r="K1430" s="216" t="s">
        <v>151</v>
      </c>
      <c r="L1430" s="46"/>
      <c r="M1430" s="221" t="s">
        <v>19</v>
      </c>
      <c r="N1430" s="222" t="s">
        <v>46</v>
      </c>
      <c r="O1430" s="86"/>
      <c r="P1430" s="223">
        <f>O1430*H1430</f>
        <v>0</v>
      </c>
      <c r="Q1430" s="223">
        <v>0.0011999999999999999</v>
      </c>
      <c r="R1430" s="223">
        <f>Q1430*H1430</f>
        <v>0.10799999999999999</v>
      </c>
      <c r="S1430" s="223">
        <v>0</v>
      </c>
      <c r="T1430" s="224">
        <f>S1430*H1430</f>
        <v>0</v>
      </c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R1430" s="225" t="s">
        <v>203</v>
      </c>
      <c r="AT1430" s="225" t="s">
        <v>147</v>
      </c>
      <c r="AU1430" s="225" t="s">
        <v>85</v>
      </c>
      <c r="AY1430" s="19" t="s">
        <v>144</v>
      </c>
      <c r="BE1430" s="226">
        <f>IF(N1430="základní",J1430,0)</f>
        <v>0</v>
      </c>
      <c r="BF1430" s="226">
        <f>IF(N1430="snížená",J1430,0)</f>
        <v>0</v>
      </c>
      <c r="BG1430" s="226">
        <f>IF(N1430="zákl. přenesená",J1430,0)</f>
        <v>0</v>
      </c>
      <c r="BH1430" s="226">
        <f>IF(N1430="sníž. přenesená",J1430,0)</f>
        <v>0</v>
      </c>
      <c r="BI1430" s="226">
        <f>IF(N1430="nulová",J1430,0)</f>
        <v>0</v>
      </c>
      <c r="BJ1430" s="19" t="s">
        <v>83</v>
      </c>
      <c r="BK1430" s="226">
        <f>ROUND(I1430*H1430,2)</f>
        <v>0</v>
      </c>
      <c r="BL1430" s="19" t="s">
        <v>203</v>
      </c>
      <c r="BM1430" s="225" t="s">
        <v>1719</v>
      </c>
    </row>
    <row r="1431" s="2" customFormat="1">
      <c r="A1431" s="40"/>
      <c r="B1431" s="41"/>
      <c r="C1431" s="42"/>
      <c r="D1431" s="227" t="s">
        <v>154</v>
      </c>
      <c r="E1431" s="42"/>
      <c r="F1431" s="228" t="s">
        <v>1720</v>
      </c>
      <c r="G1431" s="42"/>
      <c r="H1431" s="42"/>
      <c r="I1431" s="229"/>
      <c r="J1431" s="42"/>
      <c r="K1431" s="42"/>
      <c r="L1431" s="46"/>
      <c r="M1431" s="230"/>
      <c r="N1431" s="231"/>
      <c r="O1431" s="86"/>
      <c r="P1431" s="86"/>
      <c r="Q1431" s="86"/>
      <c r="R1431" s="86"/>
      <c r="S1431" s="86"/>
      <c r="T1431" s="87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T1431" s="19" t="s">
        <v>154</v>
      </c>
      <c r="AU1431" s="19" t="s">
        <v>85</v>
      </c>
    </row>
    <row r="1432" s="2" customFormat="1">
      <c r="A1432" s="40"/>
      <c r="B1432" s="41"/>
      <c r="C1432" s="42"/>
      <c r="D1432" s="232" t="s">
        <v>155</v>
      </c>
      <c r="E1432" s="42"/>
      <c r="F1432" s="233" t="s">
        <v>1721</v>
      </c>
      <c r="G1432" s="42"/>
      <c r="H1432" s="42"/>
      <c r="I1432" s="229"/>
      <c r="J1432" s="42"/>
      <c r="K1432" s="42"/>
      <c r="L1432" s="46"/>
      <c r="M1432" s="230"/>
      <c r="N1432" s="231"/>
      <c r="O1432" s="86"/>
      <c r="P1432" s="86"/>
      <c r="Q1432" s="86"/>
      <c r="R1432" s="86"/>
      <c r="S1432" s="86"/>
      <c r="T1432" s="87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T1432" s="19" t="s">
        <v>155</v>
      </c>
      <c r="AU1432" s="19" t="s">
        <v>85</v>
      </c>
    </row>
    <row r="1433" s="13" customFormat="1">
      <c r="A1433" s="13"/>
      <c r="B1433" s="235"/>
      <c r="C1433" s="236"/>
      <c r="D1433" s="227" t="s">
        <v>173</v>
      </c>
      <c r="E1433" s="237" t="s">
        <v>19</v>
      </c>
      <c r="F1433" s="238" t="s">
        <v>950</v>
      </c>
      <c r="G1433" s="236"/>
      <c r="H1433" s="239">
        <v>90</v>
      </c>
      <c r="I1433" s="240"/>
      <c r="J1433" s="236"/>
      <c r="K1433" s="236"/>
      <c r="L1433" s="241"/>
      <c r="M1433" s="242"/>
      <c r="N1433" s="243"/>
      <c r="O1433" s="243"/>
      <c r="P1433" s="243"/>
      <c r="Q1433" s="243"/>
      <c r="R1433" s="243"/>
      <c r="S1433" s="243"/>
      <c r="T1433" s="244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5" t="s">
        <v>173</v>
      </c>
      <c r="AU1433" s="245" t="s">
        <v>85</v>
      </c>
      <c r="AV1433" s="13" t="s">
        <v>85</v>
      </c>
      <c r="AW1433" s="13" t="s">
        <v>37</v>
      </c>
      <c r="AX1433" s="13" t="s">
        <v>75</v>
      </c>
      <c r="AY1433" s="245" t="s">
        <v>144</v>
      </c>
    </row>
    <row r="1434" s="14" customFormat="1">
      <c r="A1434" s="14"/>
      <c r="B1434" s="246"/>
      <c r="C1434" s="247"/>
      <c r="D1434" s="227" t="s">
        <v>173</v>
      </c>
      <c r="E1434" s="248" t="s">
        <v>19</v>
      </c>
      <c r="F1434" s="249" t="s">
        <v>175</v>
      </c>
      <c r="G1434" s="247"/>
      <c r="H1434" s="250">
        <v>90</v>
      </c>
      <c r="I1434" s="251"/>
      <c r="J1434" s="247"/>
      <c r="K1434" s="247"/>
      <c r="L1434" s="252"/>
      <c r="M1434" s="253"/>
      <c r="N1434" s="254"/>
      <c r="O1434" s="254"/>
      <c r="P1434" s="254"/>
      <c r="Q1434" s="254"/>
      <c r="R1434" s="254"/>
      <c r="S1434" s="254"/>
      <c r="T1434" s="255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56" t="s">
        <v>173</v>
      </c>
      <c r="AU1434" s="256" t="s">
        <v>85</v>
      </c>
      <c r="AV1434" s="14" t="s">
        <v>176</v>
      </c>
      <c r="AW1434" s="14" t="s">
        <v>37</v>
      </c>
      <c r="AX1434" s="14" t="s">
        <v>83</v>
      </c>
      <c r="AY1434" s="256" t="s">
        <v>144</v>
      </c>
    </row>
    <row r="1435" s="2" customFormat="1" ht="14.4" customHeight="1">
      <c r="A1435" s="40"/>
      <c r="B1435" s="41"/>
      <c r="C1435" s="214" t="s">
        <v>1722</v>
      </c>
      <c r="D1435" s="214" t="s">
        <v>147</v>
      </c>
      <c r="E1435" s="215" t="s">
        <v>1723</v>
      </c>
      <c r="F1435" s="216" t="s">
        <v>1724</v>
      </c>
      <c r="G1435" s="217" t="s">
        <v>187</v>
      </c>
      <c r="H1435" s="218">
        <v>500</v>
      </c>
      <c r="I1435" s="219"/>
      <c r="J1435" s="220">
        <f>ROUND(I1435*H1435,2)</f>
        <v>0</v>
      </c>
      <c r="K1435" s="216" t="s">
        <v>151</v>
      </c>
      <c r="L1435" s="46"/>
      <c r="M1435" s="221" t="s">
        <v>19</v>
      </c>
      <c r="N1435" s="222" t="s">
        <v>46</v>
      </c>
      <c r="O1435" s="86"/>
      <c r="P1435" s="223">
        <f>O1435*H1435</f>
        <v>0</v>
      </c>
      <c r="Q1435" s="223">
        <v>0.0031800000000000001</v>
      </c>
      <c r="R1435" s="223">
        <f>Q1435*H1435</f>
        <v>1.5900000000000001</v>
      </c>
      <c r="S1435" s="223">
        <v>0</v>
      </c>
      <c r="T1435" s="224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25" t="s">
        <v>203</v>
      </c>
      <c r="AT1435" s="225" t="s">
        <v>147</v>
      </c>
      <c r="AU1435" s="225" t="s">
        <v>85</v>
      </c>
      <c r="AY1435" s="19" t="s">
        <v>144</v>
      </c>
      <c r="BE1435" s="226">
        <f>IF(N1435="základní",J1435,0)</f>
        <v>0</v>
      </c>
      <c r="BF1435" s="226">
        <f>IF(N1435="snížená",J1435,0)</f>
        <v>0</v>
      </c>
      <c r="BG1435" s="226">
        <f>IF(N1435="zákl. přenesená",J1435,0)</f>
        <v>0</v>
      </c>
      <c r="BH1435" s="226">
        <f>IF(N1435="sníž. přenesená",J1435,0)</f>
        <v>0</v>
      </c>
      <c r="BI1435" s="226">
        <f>IF(N1435="nulová",J1435,0)</f>
        <v>0</v>
      </c>
      <c r="BJ1435" s="19" t="s">
        <v>83</v>
      </c>
      <c r="BK1435" s="226">
        <f>ROUND(I1435*H1435,2)</f>
        <v>0</v>
      </c>
      <c r="BL1435" s="19" t="s">
        <v>203</v>
      </c>
      <c r="BM1435" s="225" t="s">
        <v>1725</v>
      </c>
    </row>
    <row r="1436" s="2" customFormat="1">
      <c r="A1436" s="40"/>
      <c r="B1436" s="41"/>
      <c r="C1436" s="42"/>
      <c r="D1436" s="227" t="s">
        <v>154</v>
      </c>
      <c r="E1436" s="42"/>
      <c r="F1436" s="228" t="s">
        <v>1726</v>
      </c>
      <c r="G1436" s="42"/>
      <c r="H1436" s="42"/>
      <c r="I1436" s="229"/>
      <c r="J1436" s="42"/>
      <c r="K1436" s="42"/>
      <c r="L1436" s="46"/>
      <c r="M1436" s="230"/>
      <c r="N1436" s="231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154</v>
      </c>
      <c r="AU1436" s="19" t="s">
        <v>85</v>
      </c>
    </row>
    <row r="1437" s="2" customFormat="1">
      <c r="A1437" s="40"/>
      <c r="B1437" s="41"/>
      <c r="C1437" s="42"/>
      <c r="D1437" s="232" t="s">
        <v>155</v>
      </c>
      <c r="E1437" s="42"/>
      <c r="F1437" s="233" t="s">
        <v>1727</v>
      </c>
      <c r="G1437" s="42"/>
      <c r="H1437" s="42"/>
      <c r="I1437" s="229"/>
      <c r="J1437" s="42"/>
      <c r="K1437" s="42"/>
      <c r="L1437" s="46"/>
      <c r="M1437" s="230"/>
      <c r="N1437" s="231"/>
      <c r="O1437" s="86"/>
      <c r="P1437" s="86"/>
      <c r="Q1437" s="86"/>
      <c r="R1437" s="86"/>
      <c r="S1437" s="86"/>
      <c r="T1437" s="87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T1437" s="19" t="s">
        <v>155</v>
      </c>
      <c r="AU1437" s="19" t="s">
        <v>85</v>
      </c>
    </row>
    <row r="1438" s="13" customFormat="1">
      <c r="A1438" s="13"/>
      <c r="B1438" s="235"/>
      <c r="C1438" s="236"/>
      <c r="D1438" s="227" t="s">
        <v>173</v>
      </c>
      <c r="E1438" s="237" t="s">
        <v>19</v>
      </c>
      <c r="F1438" s="238" t="s">
        <v>1704</v>
      </c>
      <c r="G1438" s="236"/>
      <c r="H1438" s="239">
        <v>500</v>
      </c>
      <c r="I1438" s="240"/>
      <c r="J1438" s="236"/>
      <c r="K1438" s="236"/>
      <c r="L1438" s="241"/>
      <c r="M1438" s="242"/>
      <c r="N1438" s="243"/>
      <c r="O1438" s="243"/>
      <c r="P1438" s="243"/>
      <c r="Q1438" s="243"/>
      <c r="R1438" s="243"/>
      <c r="S1438" s="243"/>
      <c r="T1438" s="244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45" t="s">
        <v>173</v>
      </c>
      <c r="AU1438" s="245" t="s">
        <v>85</v>
      </c>
      <c r="AV1438" s="13" t="s">
        <v>85</v>
      </c>
      <c r="AW1438" s="13" t="s">
        <v>37</v>
      </c>
      <c r="AX1438" s="13" t="s">
        <v>75</v>
      </c>
      <c r="AY1438" s="245" t="s">
        <v>144</v>
      </c>
    </row>
    <row r="1439" s="14" customFormat="1">
      <c r="A1439" s="14"/>
      <c r="B1439" s="246"/>
      <c r="C1439" s="247"/>
      <c r="D1439" s="227" t="s">
        <v>173</v>
      </c>
      <c r="E1439" s="248" t="s">
        <v>19</v>
      </c>
      <c r="F1439" s="249" t="s">
        <v>175</v>
      </c>
      <c r="G1439" s="247"/>
      <c r="H1439" s="250">
        <v>500</v>
      </c>
      <c r="I1439" s="251"/>
      <c r="J1439" s="247"/>
      <c r="K1439" s="247"/>
      <c r="L1439" s="252"/>
      <c r="M1439" s="253"/>
      <c r="N1439" s="254"/>
      <c r="O1439" s="254"/>
      <c r="P1439" s="254"/>
      <c r="Q1439" s="254"/>
      <c r="R1439" s="254"/>
      <c r="S1439" s="254"/>
      <c r="T1439" s="255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56" t="s">
        <v>173</v>
      </c>
      <c r="AU1439" s="256" t="s">
        <v>85</v>
      </c>
      <c r="AV1439" s="14" t="s">
        <v>176</v>
      </c>
      <c r="AW1439" s="14" t="s">
        <v>37</v>
      </c>
      <c r="AX1439" s="14" t="s">
        <v>83</v>
      </c>
      <c r="AY1439" s="256" t="s">
        <v>144</v>
      </c>
    </row>
    <row r="1440" s="2" customFormat="1" ht="14.4" customHeight="1">
      <c r="A1440" s="40"/>
      <c r="B1440" s="41"/>
      <c r="C1440" s="214" t="s">
        <v>1728</v>
      </c>
      <c r="D1440" s="214" t="s">
        <v>147</v>
      </c>
      <c r="E1440" s="215" t="s">
        <v>1729</v>
      </c>
      <c r="F1440" s="216" t="s">
        <v>1730</v>
      </c>
      <c r="G1440" s="217" t="s">
        <v>328</v>
      </c>
      <c r="H1440" s="218">
        <v>250</v>
      </c>
      <c r="I1440" s="219"/>
      <c r="J1440" s="220">
        <f>ROUND(I1440*H1440,2)</f>
        <v>0</v>
      </c>
      <c r="K1440" s="216" t="s">
        <v>151</v>
      </c>
      <c r="L1440" s="46"/>
      <c r="M1440" s="221" t="s">
        <v>19</v>
      </c>
      <c r="N1440" s="222" t="s">
        <v>46</v>
      </c>
      <c r="O1440" s="86"/>
      <c r="P1440" s="223">
        <f>O1440*H1440</f>
        <v>0</v>
      </c>
      <c r="Q1440" s="223">
        <v>0</v>
      </c>
      <c r="R1440" s="223">
        <f>Q1440*H1440</f>
        <v>0</v>
      </c>
      <c r="S1440" s="223">
        <v>0</v>
      </c>
      <c r="T1440" s="224">
        <f>S1440*H1440</f>
        <v>0</v>
      </c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R1440" s="225" t="s">
        <v>203</v>
      </c>
      <c r="AT1440" s="225" t="s">
        <v>147</v>
      </c>
      <c r="AU1440" s="225" t="s">
        <v>85</v>
      </c>
      <c r="AY1440" s="19" t="s">
        <v>144</v>
      </c>
      <c r="BE1440" s="226">
        <f>IF(N1440="základní",J1440,0)</f>
        <v>0</v>
      </c>
      <c r="BF1440" s="226">
        <f>IF(N1440="snížená",J1440,0)</f>
        <v>0</v>
      </c>
      <c r="BG1440" s="226">
        <f>IF(N1440="zákl. přenesená",J1440,0)</f>
        <v>0</v>
      </c>
      <c r="BH1440" s="226">
        <f>IF(N1440="sníž. přenesená",J1440,0)</f>
        <v>0</v>
      </c>
      <c r="BI1440" s="226">
        <f>IF(N1440="nulová",J1440,0)</f>
        <v>0</v>
      </c>
      <c r="BJ1440" s="19" t="s">
        <v>83</v>
      </c>
      <c r="BK1440" s="226">
        <f>ROUND(I1440*H1440,2)</f>
        <v>0</v>
      </c>
      <c r="BL1440" s="19" t="s">
        <v>203</v>
      </c>
      <c r="BM1440" s="225" t="s">
        <v>1731</v>
      </c>
    </row>
    <row r="1441" s="2" customFormat="1">
      <c r="A1441" s="40"/>
      <c r="B1441" s="41"/>
      <c r="C1441" s="42"/>
      <c r="D1441" s="227" t="s">
        <v>154</v>
      </c>
      <c r="E1441" s="42"/>
      <c r="F1441" s="228" t="s">
        <v>1732</v>
      </c>
      <c r="G1441" s="42"/>
      <c r="H1441" s="42"/>
      <c r="I1441" s="229"/>
      <c r="J1441" s="42"/>
      <c r="K1441" s="42"/>
      <c r="L1441" s="46"/>
      <c r="M1441" s="230"/>
      <c r="N1441" s="231"/>
      <c r="O1441" s="86"/>
      <c r="P1441" s="86"/>
      <c r="Q1441" s="86"/>
      <c r="R1441" s="86"/>
      <c r="S1441" s="86"/>
      <c r="T1441" s="87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T1441" s="19" t="s">
        <v>154</v>
      </c>
      <c r="AU1441" s="19" t="s">
        <v>85</v>
      </c>
    </row>
    <row r="1442" s="2" customFormat="1">
      <c r="A1442" s="40"/>
      <c r="B1442" s="41"/>
      <c r="C1442" s="42"/>
      <c r="D1442" s="232" t="s">
        <v>155</v>
      </c>
      <c r="E1442" s="42"/>
      <c r="F1442" s="233" t="s">
        <v>1733</v>
      </c>
      <c r="G1442" s="42"/>
      <c r="H1442" s="42"/>
      <c r="I1442" s="229"/>
      <c r="J1442" s="42"/>
      <c r="K1442" s="42"/>
      <c r="L1442" s="46"/>
      <c r="M1442" s="230"/>
      <c r="N1442" s="231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155</v>
      </c>
      <c r="AU1442" s="19" t="s">
        <v>85</v>
      </c>
    </row>
    <row r="1443" s="13" customFormat="1">
      <c r="A1443" s="13"/>
      <c r="B1443" s="235"/>
      <c r="C1443" s="236"/>
      <c r="D1443" s="227" t="s">
        <v>173</v>
      </c>
      <c r="E1443" s="237" t="s">
        <v>19</v>
      </c>
      <c r="F1443" s="238" t="s">
        <v>1734</v>
      </c>
      <c r="G1443" s="236"/>
      <c r="H1443" s="239">
        <v>250</v>
      </c>
      <c r="I1443" s="240"/>
      <c r="J1443" s="236"/>
      <c r="K1443" s="236"/>
      <c r="L1443" s="241"/>
      <c r="M1443" s="242"/>
      <c r="N1443" s="243"/>
      <c r="O1443" s="243"/>
      <c r="P1443" s="243"/>
      <c r="Q1443" s="243"/>
      <c r="R1443" s="243"/>
      <c r="S1443" s="243"/>
      <c r="T1443" s="244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45" t="s">
        <v>173</v>
      </c>
      <c r="AU1443" s="245" t="s">
        <v>85</v>
      </c>
      <c r="AV1443" s="13" t="s">
        <v>85</v>
      </c>
      <c r="AW1443" s="13" t="s">
        <v>37</v>
      </c>
      <c r="AX1443" s="13" t="s">
        <v>75</v>
      </c>
      <c r="AY1443" s="245" t="s">
        <v>144</v>
      </c>
    </row>
    <row r="1444" s="14" customFormat="1">
      <c r="A1444" s="14"/>
      <c r="B1444" s="246"/>
      <c r="C1444" s="247"/>
      <c r="D1444" s="227" t="s">
        <v>173</v>
      </c>
      <c r="E1444" s="248" t="s">
        <v>19</v>
      </c>
      <c r="F1444" s="249" t="s">
        <v>175</v>
      </c>
      <c r="G1444" s="247"/>
      <c r="H1444" s="250">
        <v>250</v>
      </c>
      <c r="I1444" s="251"/>
      <c r="J1444" s="247"/>
      <c r="K1444" s="247"/>
      <c r="L1444" s="252"/>
      <c r="M1444" s="253"/>
      <c r="N1444" s="254"/>
      <c r="O1444" s="254"/>
      <c r="P1444" s="254"/>
      <c r="Q1444" s="254"/>
      <c r="R1444" s="254"/>
      <c r="S1444" s="254"/>
      <c r="T1444" s="255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6" t="s">
        <v>173</v>
      </c>
      <c r="AU1444" s="256" t="s">
        <v>85</v>
      </c>
      <c r="AV1444" s="14" t="s">
        <v>176</v>
      </c>
      <c r="AW1444" s="14" t="s">
        <v>37</v>
      </c>
      <c r="AX1444" s="14" t="s">
        <v>83</v>
      </c>
      <c r="AY1444" s="256" t="s">
        <v>144</v>
      </c>
    </row>
    <row r="1445" s="2" customFormat="1" ht="14.4" customHeight="1">
      <c r="A1445" s="40"/>
      <c r="B1445" s="41"/>
      <c r="C1445" s="282" t="s">
        <v>1735</v>
      </c>
      <c r="D1445" s="282" t="s">
        <v>630</v>
      </c>
      <c r="E1445" s="283" t="s">
        <v>1736</v>
      </c>
      <c r="F1445" s="284" t="s">
        <v>1737</v>
      </c>
      <c r="G1445" s="285" t="s">
        <v>328</v>
      </c>
      <c r="H1445" s="286">
        <v>262.5</v>
      </c>
      <c r="I1445" s="287"/>
      <c r="J1445" s="288">
        <f>ROUND(I1445*H1445,2)</f>
        <v>0</v>
      </c>
      <c r="K1445" s="284" t="s">
        <v>151</v>
      </c>
      <c r="L1445" s="289"/>
      <c r="M1445" s="290" t="s">
        <v>19</v>
      </c>
      <c r="N1445" s="291" t="s">
        <v>46</v>
      </c>
      <c r="O1445" s="86"/>
      <c r="P1445" s="223">
        <f>O1445*H1445</f>
        <v>0</v>
      </c>
      <c r="Q1445" s="223">
        <v>0</v>
      </c>
      <c r="R1445" s="223">
        <f>Q1445*H1445</f>
        <v>0</v>
      </c>
      <c r="S1445" s="223">
        <v>0</v>
      </c>
      <c r="T1445" s="224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25" t="s">
        <v>549</v>
      </c>
      <c r="AT1445" s="225" t="s">
        <v>630</v>
      </c>
      <c r="AU1445" s="225" t="s">
        <v>85</v>
      </c>
      <c r="AY1445" s="19" t="s">
        <v>144</v>
      </c>
      <c r="BE1445" s="226">
        <f>IF(N1445="základní",J1445,0)</f>
        <v>0</v>
      </c>
      <c r="BF1445" s="226">
        <f>IF(N1445="snížená",J1445,0)</f>
        <v>0</v>
      </c>
      <c r="BG1445" s="226">
        <f>IF(N1445="zákl. přenesená",J1445,0)</f>
        <v>0</v>
      </c>
      <c r="BH1445" s="226">
        <f>IF(N1445="sníž. přenesená",J1445,0)</f>
        <v>0</v>
      </c>
      <c r="BI1445" s="226">
        <f>IF(N1445="nulová",J1445,0)</f>
        <v>0</v>
      </c>
      <c r="BJ1445" s="19" t="s">
        <v>83</v>
      </c>
      <c r="BK1445" s="226">
        <f>ROUND(I1445*H1445,2)</f>
        <v>0</v>
      </c>
      <c r="BL1445" s="19" t="s">
        <v>203</v>
      </c>
      <c r="BM1445" s="225" t="s">
        <v>1738</v>
      </c>
    </row>
    <row r="1446" s="2" customFormat="1">
      <c r="A1446" s="40"/>
      <c r="B1446" s="41"/>
      <c r="C1446" s="42"/>
      <c r="D1446" s="227" t="s">
        <v>154</v>
      </c>
      <c r="E1446" s="42"/>
      <c r="F1446" s="228" t="s">
        <v>1737</v>
      </c>
      <c r="G1446" s="42"/>
      <c r="H1446" s="42"/>
      <c r="I1446" s="229"/>
      <c r="J1446" s="42"/>
      <c r="K1446" s="42"/>
      <c r="L1446" s="46"/>
      <c r="M1446" s="230"/>
      <c r="N1446" s="231"/>
      <c r="O1446" s="86"/>
      <c r="P1446" s="86"/>
      <c r="Q1446" s="86"/>
      <c r="R1446" s="86"/>
      <c r="S1446" s="86"/>
      <c r="T1446" s="87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9" t="s">
        <v>154</v>
      </c>
      <c r="AU1446" s="19" t="s">
        <v>85</v>
      </c>
    </row>
    <row r="1447" s="13" customFormat="1">
      <c r="A1447" s="13"/>
      <c r="B1447" s="235"/>
      <c r="C1447" s="236"/>
      <c r="D1447" s="227" t="s">
        <v>173</v>
      </c>
      <c r="E1447" s="236"/>
      <c r="F1447" s="238" t="s">
        <v>1739</v>
      </c>
      <c r="G1447" s="236"/>
      <c r="H1447" s="239">
        <v>262.5</v>
      </c>
      <c r="I1447" s="240"/>
      <c r="J1447" s="236"/>
      <c r="K1447" s="236"/>
      <c r="L1447" s="241"/>
      <c r="M1447" s="242"/>
      <c r="N1447" s="243"/>
      <c r="O1447" s="243"/>
      <c r="P1447" s="243"/>
      <c r="Q1447" s="243"/>
      <c r="R1447" s="243"/>
      <c r="S1447" s="243"/>
      <c r="T1447" s="244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5" t="s">
        <v>173</v>
      </c>
      <c r="AU1447" s="245" t="s">
        <v>85</v>
      </c>
      <c r="AV1447" s="13" t="s">
        <v>85</v>
      </c>
      <c r="AW1447" s="13" t="s">
        <v>4</v>
      </c>
      <c r="AX1447" s="13" t="s">
        <v>83</v>
      </c>
      <c r="AY1447" s="245" t="s">
        <v>144</v>
      </c>
    </row>
    <row r="1448" s="2" customFormat="1" ht="14.4" customHeight="1">
      <c r="A1448" s="40"/>
      <c r="B1448" s="41"/>
      <c r="C1448" s="214" t="s">
        <v>1740</v>
      </c>
      <c r="D1448" s="214" t="s">
        <v>147</v>
      </c>
      <c r="E1448" s="215" t="s">
        <v>1741</v>
      </c>
      <c r="F1448" s="216" t="s">
        <v>1742</v>
      </c>
      <c r="G1448" s="217" t="s">
        <v>187</v>
      </c>
      <c r="H1448" s="218">
        <v>2075.123</v>
      </c>
      <c r="I1448" s="219"/>
      <c r="J1448" s="220">
        <f>ROUND(I1448*H1448,2)</f>
        <v>0</v>
      </c>
      <c r="K1448" s="216" t="s">
        <v>151</v>
      </c>
      <c r="L1448" s="46"/>
      <c r="M1448" s="221" t="s">
        <v>19</v>
      </c>
      <c r="N1448" s="222" t="s">
        <v>46</v>
      </c>
      <c r="O1448" s="86"/>
      <c r="P1448" s="223">
        <f>O1448*H1448</f>
        <v>0</v>
      </c>
      <c r="Q1448" s="223">
        <v>0</v>
      </c>
      <c r="R1448" s="223">
        <f>Q1448*H1448</f>
        <v>0</v>
      </c>
      <c r="S1448" s="223">
        <v>0</v>
      </c>
      <c r="T1448" s="224">
        <f>S1448*H1448</f>
        <v>0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25" t="s">
        <v>203</v>
      </c>
      <c r="AT1448" s="225" t="s">
        <v>147</v>
      </c>
      <c r="AU1448" s="225" t="s">
        <v>85</v>
      </c>
      <c r="AY1448" s="19" t="s">
        <v>144</v>
      </c>
      <c r="BE1448" s="226">
        <f>IF(N1448="základní",J1448,0)</f>
        <v>0</v>
      </c>
      <c r="BF1448" s="226">
        <f>IF(N1448="snížená",J1448,0)</f>
        <v>0</v>
      </c>
      <c r="BG1448" s="226">
        <f>IF(N1448="zákl. přenesená",J1448,0)</f>
        <v>0</v>
      </c>
      <c r="BH1448" s="226">
        <f>IF(N1448="sníž. přenesená",J1448,0)</f>
        <v>0</v>
      </c>
      <c r="BI1448" s="226">
        <f>IF(N1448="nulová",J1448,0)</f>
        <v>0</v>
      </c>
      <c r="BJ1448" s="19" t="s">
        <v>83</v>
      </c>
      <c r="BK1448" s="226">
        <f>ROUND(I1448*H1448,2)</f>
        <v>0</v>
      </c>
      <c r="BL1448" s="19" t="s">
        <v>203</v>
      </c>
      <c r="BM1448" s="225" t="s">
        <v>1743</v>
      </c>
    </row>
    <row r="1449" s="2" customFormat="1">
      <c r="A1449" s="40"/>
      <c r="B1449" s="41"/>
      <c r="C1449" s="42"/>
      <c r="D1449" s="227" t="s">
        <v>154</v>
      </c>
      <c r="E1449" s="42"/>
      <c r="F1449" s="228" t="s">
        <v>1744</v>
      </c>
      <c r="G1449" s="42"/>
      <c r="H1449" s="42"/>
      <c r="I1449" s="229"/>
      <c r="J1449" s="42"/>
      <c r="K1449" s="42"/>
      <c r="L1449" s="46"/>
      <c r="M1449" s="230"/>
      <c r="N1449" s="231"/>
      <c r="O1449" s="86"/>
      <c r="P1449" s="86"/>
      <c r="Q1449" s="86"/>
      <c r="R1449" s="86"/>
      <c r="S1449" s="86"/>
      <c r="T1449" s="87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T1449" s="19" t="s">
        <v>154</v>
      </c>
      <c r="AU1449" s="19" t="s">
        <v>85</v>
      </c>
    </row>
    <row r="1450" s="2" customFormat="1">
      <c r="A1450" s="40"/>
      <c r="B1450" s="41"/>
      <c r="C1450" s="42"/>
      <c r="D1450" s="232" t="s">
        <v>155</v>
      </c>
      <c r="E1450" s="42"/>
      <c r="F1450" s="233" t="s">
        <v>1745</v>
      </c>
      <c r="G1450" s="42"/>
      <c r="H1450" s="42"/>
      <c r="I1450" s="229"/>
      <c r="J1450" s="42"/>
      <c r="K1450" s="42"/>
      <c r="L1450" s="46"/>
      <c r="M1450" s="230"/>
      <c r="N1450" s="231"/>
      <c r="O1450" s="86"/>
      <c r="P1450" s="86"/>
      <c r="Q1450" s="86"/>
      <c r="R1450" s="86"/>
      <c r="S1450" s="86"/>
      <c r="T1450" s="87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9" t="s">
        <v>155</v>
      </c>
      <c r="AU1450" s="19" t="s">
        <v>85</v>
      </c>
    </row>
    <row r="1451" s="15" customFormat="1">
      <c r="A1451" s="15"/>
      <c r="B1451" s="261"/>
      <c r="C1451" s="262"/>
      <c r="D1451" s="227" t="s">
        <v>173</v>
      </c>
      <c r="E1451" s="263" t="s">
        <v>19</v>
      </c>
      <c r="F1451" s="264" t="s">
        <v>396</v>
      </c>
      <c r="G1451" s="262"/>
      <c r="H1451" s="263" t="s">
        <v>19</v>
      </c>
      <c r="I1451" s="265"/>
      <c r="J1451" s="262"/>
      <c r="K1451" s="262"/>
      <c r="L1451" s="266"/>
      <c r="M1451" s="267"/>
      <c r="N1451" s="268"/>
      <c r="O1451" s="268"/>
      <c r="P1451" s="268"/>
      <c r="Q1451" s="268"/>
      <c r="R1451" s="268"/>
      <c r="S1451" s="268"/>
      <c r="T1451" s="269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T1451" s="270" t="s">
        <v>173</v>
      </c>
      <c r="AU1451" s="270" t="s">
        <v>85</v>
      </c>
      <c r="AV1451" s="15" t="s">
        <v>83</v>
      </c>
      <c r="AW1451" s="15" t="s">
        <v>37</v>
      </c>
      <c r="AX1451" s="15" t="s">
        <v>75</v>
      </c>
      <c r="AY1451" s="270" t="s">
        <v>144</v>
      </c>
    </row>
    <row r="1452" s="13" customFormat="1">
      <c r="A1452" s="13"/>
      <c r="B1452" s="235"/>
      <c r="C1452" s="236"/>
      <c r="D1452" s="227" t="s">
        <v>173</v>
      </c>
      <c r="E1452" s="237" t="s">
        <v>19</v>
      </c>
      <c r="F1452" s="238" t="s">
        <v>1630</v>
      </c>
      <c r="G1452" s="236"/>
      <c r="H1452" s="239">
        <v>53</v>
      </c>
      <c r="I1452" s="240"/>
      <c r="J1452" s="236"/>
      <c r="K1452" s="236"/>
      <c r="L1452" s="241"/>
      <c r="M1452" s="242"/>
      <c r="N1452" s="243"/>
      <c r="O1452" s="243"/>
      <c r="P1452" s="243"/>
      <c r="Q1452" s="243"/>
      <c r="R1452" s="243"/>
      <c r="S1452" s="243"/>
      <c r="T1452" s="244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5" t="s">
        <v>173</v>
      </c>
      <c r="AU1452" s="245" t="s">
        <v>85</v>
      </c>
      <c r="AV1452" s="13" t="s">
        <v>85</v>
      </c>
      <c r="AW1452" s="13" t="s">
        <v>37</v>
      </c>
      <c r="AX1452" s="13" t="s">
        <v>75</v>
      </c>
      <c r="AY1452" s="245" t="s">
        <v>144</v>
      </c>
    </row>
    <row r="1453" s="15" customFormat="1">
      <c r="A1453" s="15"/>
      <c r="B1453" s="261"/>
      <c r="C1453" s="262"/>
      <c r="D1453" s="227" t="s">
        <v>173</v>
      </c>
      <c r="E1453" s="263" t="s">
        <v>19</v>
      </c>
      <c r="F1453" s="264" t="s">
        <v>491</v>
      </c>
      <c r="G1453" s="262"/>
      <c r="H1453" s="263" t="s">
        <v>19</v>
      </c>
      <c r="I1453" s="265"/>
      <c r="J1453" s="262"/>
      <c r="K1453" s="262"/>
      <c r="L1453" s="266"/>
      <c r="M1453" s="267"/>
      <c r="N1453" s="268"/>
      <c r="O1453" s="268"/>
      <c r="P1453" s="268"/>
      <c r="Q1453" s="268"/>
      <c r="R1453" s="268"/>
      <c r="S1453" s="268"/>
      <c r="T1453" s="269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T1453" s="270" t="s">
        <v>173</v>
      </c>
      <c r="AU1453" s="270" t="s">
        <v>85</v>
      </c>
      <c r="AV1453" s="15" t="s">
        <v>83</v>
      </c>
      <c r="AW1453" s="15" t="s">
        <v>37</v>
      </c>
      <c r="AX1453" s="15" t="s">
        <v>75</v>
      </c>
      <c r="AY1453" s="270" t="s">
        <v>144</v>
      </c>
    </row>
    <row r="1454" s="13" customFormat="1">
      <c r="A1454" s="13"/>
      <c r="B1454" s="235"/>
      <c r="C1454" s="236"/>
      <c r="D1454" s="227" t="s">
        <v>173</v>
      </c>
      <c r="E1454" s="237" t="s">
        <v>19</v>
      </c>
      <c r="F1454" s="238" t="s">
        <v>1632</v>
      </c>
      <c r="G1454" s="236"/>
      <c r="H1454" s="239">
        <v>410.5</v>
      </c>
      <c r="I1454" s="240"/>
      <c r="J1454" s="236"/>
      <c r="K1454" s="236"/>
      <c r="L1454" s="241"/>
      <c r="M1454" s="242"/>
      <c r="N1454" s="243"/>
      <c r="O1454" s="243"/>
      <c r="P1454" s="243"/>
      <c r="Q1454" s="243"/>
      <c r="R1454" s="243"/>
      <c r="S1454" s="243"/>
      <c r="T1454" s="244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5" t="s">
        <v>173</v>
      </c>
      <c r="AU1454" s="245" t="s">
        <v>85</v>
      </c>
      <c r="AV1454" s="13" t="s">
        <v>85</v>
      </c>
      <c r="AW1454" s="13" t="s">
        <v>37</v>
      </c>
      <c r="AX1454" s="13" t="s">
        <v>75</v>
      </c>
      <c r="AY1454" s="245" t="s">
        <v>144</v>
      </c>
    </row>
    <row r="1455" s="15" customFormat="1">
      <c r="A1455" s="15"/>
      <c r="B1455" s="261"/>
      <c r="C1455" s="262"/>
      <c r="D1455" s="227" t="s">
        <v>173</v>
      </c>
      <c r="E1455" s="263" t="s">
        <v>19</v>
      </c>
      <c r="F1455" s="264" t="s">
        <v>1635</v>
      </c>
      <c r="G1455" s="262"/>
      <c r="H1455" s="263" t="s">
        <v>19</v>
      </c>
      <c r="I1455" s="265"/>
      <c r="J1455" s="262"/>
      <c r="K1455" s="262"/>
      <c r="L1455" s="266"/>
      <c r="M1455" s="267"/>
      <c r="N1455" s="268"/>
      <c r="O1455" s="268"/>
      <c r="P1455" s="268"/>
      <c r="Q1455" s="268"/>
      <c r="R1455" s="268"/>
      <c r="S1455" s="268"/>
      <c r="T1455" s="269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T1455" s="270" t="s">
        <v>173</v>
      </c>
      <c r="AU1455" s="270" t="s">
        <v>85</v>
      </c>
      <c r="AV1455" s="15" t="s">
        <v>83</v>
      </c>
      <c r="AW1455" s="15" t="s">
        <v>37</v>
      </c>
      <c r="AX1455" s="15" t="s">
        <v>75</v>
      </c>
      <c r="AY1455" s="270" t="s">
        <v>144</v>
      </c>
    </row>
    <row r="1456" s="13" customFormat="1">
      <c r="A1456" s="13"/>
      <c r="B1456" s="235"/>
      <c r="C1456" s="236"/>
      <c r="D1456" s="227" t="s">
        <v>173</v>
      </c>
      <c r="E1456" s="237" t="s">
        <v>19</v>
      </c>
      <c r="F1456" s="238" t="s">
        <v>1746</v>
      </c>
      <c r="G1456" s="236"/>
      <c r="H1456" s="239">
        <v>398</v>
      </c>
      <c r="I1456" s="240"/>
      <c r="J1456" s="236"/>
      <c r="K1456" s="236"/>
      <c r="L1456" s="241"/>
      <c r="M1456" s="242"/>
      <c r="N1456" s="243"/>
      <c r="O1456" s="243"/>
      <c r="P1456" s="243"/>
      <c r="Q1456" s="243"/>
      <c r="R1456" s="243"/>
      <c r="S1456" s="243"/>
      <c r="T1456" s="244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5" t="s">
        <v>173</v>
      </c>
      <c r="AU1456" s="245" t="s">
        <v>85</v>
      </c>
      <c r="AV1456" s="13" t="s">
        <v>85</v>
      </c>
      <c r="AW1456" s="13" t="s">
        <v>37</v>
      </c>
      <c r="AX1456" s="13" t="s">
        <v>75</v>
      </c>
      <c r="AY1456" s="245" t="s">
        <v>144</v>
      </c>
    </row>
    <row r="1457" s="15" customFormat="1">
      <c r="A1457" s="15"/>
      <c r="B1457" s="261"/>
      <c r="C1457" s="262"/>
      <c r="D1457" s="227" t="s">
        <v>173</v>
      </c>
      <c r="E1457" s="263" t="s">
        <v>19</v>
      </c>
      <c r="F1457" s="264" t="s">
        <v>1638</v>
      </c>
      <c r="G1457" s="262"/>
      <c r="H1457" s="263" t="s">
        <v>19</v>
      </c>
      <c r="I1457" s="265"/>
      <c r="J1457" s="262"/>
      <c r="K1457" s="262"/>
      <c r="L1457" s="266"/>
      <c r="M1457" s="267"/>
      <c r="N1457" s="268"/>
      <c r="O1457" s="268"/>
      <c r="P1457" s="268"/>
      <c r="Q1457" s="268"/>
      <c r="R1457" s="268"/>
      <c r="S1457" s="268"/>
      <c r="T1457" s="269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T1457" s="270" t="s">
        <v>173</v>
      </c>
      <c r="AU1457" s="270" t="s">
        <v>85</v>
      </c>
      <c r="AV1457" s="15" t="s">
        <v>83</v>
      </c>
      <c r="AW1457" s="15" t="s">
        <v>37</v>
      </c>
      <c r="AX1457" s="15" t="s">
        <v>75</v>
      </c>
      <c r="AY1457" s="270" t="s">
        <v>144</v>
      </c>
    </row>
    <row r="1458" s="13" customFormat="1">
      <c r="A1458" s="13"/>
      <c r="B1458" s="235"/>
      <c r="C1458" s="236"/>
      <c r="D1458" s="227" t="s">
        <v>173</v>
      </c>
      <c r="E1458" s="237" t="s">
        <v>19</v>
      </c>
      <c r="F1458" s="238" t="s">
        <v>1746</v>
      </c>
      <c r="G1458" s="236"/>
      <c r="H1458" s="239">
        <v>398</v>
      </c>
      <c r="I1458" s="240"/>
      <c r="J1458" s="236"/>
      <c r="K1458" s="236"/>
      <c r="L1458" s="241"/>
      <c r="M1458" s="242"/>
      <c r="N1458" s="243"/>
      <c r="O1458" s="243"/>
      <c r="P1458" s="243"/>
      <c r="Q1458" s="243"/>
      <c r="R1458" s="243"/>
      <c r="S1458" s="243"/>
      <c r="T1458" s="244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5" t="s">
        <v>173</v>
      </c>
      <c r="AU1458" s="245" t="s">
        <v>85</v>
      </c>
      <c r="AV1458" s="13" t="s">
        <v>85</v>
      </c>
      <c r="AW1458" s="13" t="s">
        <v>37</v>
      </c>
      <c r="AX1458" s="13" t="s">
        <v>75</v>
      </c>
      <c r="AY1458" s="245" t="s">
        <v>144</v>
      </c>
    </row>
    <row r="1459" s="15" customFormat="1">
      <c r="A1459" s="15"/>
      <c r="B1459" s="261"/>
      <c r="C1459" s="262"/>
      <c r="D1459" s="227" t="s">
        <v>173</v>
      </c>
      <c r="E1459" s="263" t="s">
        <v>19</v>
      </c>
      <c r="F1459" s="264" t="s">
        <v>1641</v>
      </c>
      <c r="G1459" s="262"/>
      <c r="H1459" s="263" t="s">
        <v>19</v>
      </c>
      <c r="I1459" s="265"/>
      <c r="J1459" s="262"/>
      <c r="K1459" s="262"/>
      <c r="L1459" s="266"/>
      <c r="M1459" s="267"/>
      <c r="N1459" s="268"/>
      <c r="O1459" s="268"/>
      <c r="P1459" s="268"/>
      <c r="Q1459" s="268"/>
      <c r="R1459" s="268"/>
      <c r="S1459" s="268"/>
      <c r="T1459" s="269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70" t="s">
        <v>173</v>
      </c>
      <c r="AU1459" s="270" t="s">
        <v>85</v>
      </c>
      <c r="AV1459" s="15" t="s">
        <v>83</v>
      </c>
      <c r="AW1459" s="15" t="s">
        <v>37</v>
      </c>
      <c r="AX1459" s="15" t="s">
        <v>75</v>
      </c>
      <c r="AY1459" s="270" t="s">
        <v>144</v>
      </c>
    </row>
    <row r="1460" s="13" customFormat="1">
      <c r="A1460" s="13"/>
      <c r="B1460" s="235"/>
      <c r="C1460" s="236"/>
      <c r="D1460" s="227" t="s">
        <v>173</v>
      </c>
      <c r="E1460" s="237" t="s">
        <v>19</v>
      </c>
      <c r="F1460" s="238" t="s">
        <v>1746</v>
      </c>
      <c r="G1460" s="236"/>
      <c r="H1460" s="239">
        <v>398</v>
      </c>
      <c r="I1460" s="240"/>
      <c r="J1460" s="236"/>
      <c r="K1460" s="236"/>
      <c r="L1460" s="241"/>
      <c r="M1460" s="242"/>
      <c r="N1460" s="243"/>
      <c r="O1460" s="243"/>
      <c r="P1460" s="243"/>
      <c r="Q1460" s="243"/>
      <c r="R1460" s="243"/>
      <c r="S1460" s="243"/>
      <c r="T1460" s="244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5" t="s">
        <v>173</v>
      </c>
      <c r="AU1460" s="245" t="s">
        <v>85</v>
      </c>
      <c r="AV1460" s="13" t="s">
        <v>85</v>
      </c>
      <c r="AW1460" s="13" t="s">
        <v>37</v>
      </c>
      <c r="AX1460" s="13" t="s">
        <v>75</v>
      </c>
      <c r="AY1460" s="245" t="s">
        <v>144</v>
      </c>
    </row>
    <row r="1461" s="15" customFormat="1">
      <c r="A1461" s="15"/>
      <c r="B1461" s="261"/>
      <c r="C1461" s="262"/>
      <c r="D1461" s="227" t="s">
        <v>173</v>
      </c>
      <c r="E1461" s="263" t="s">
        <v>19</v>
      </c>
      <c r="F1461" s="264" t="s">
        <v>1643</v>
      </c>
      <c r="G1461" s="262"/>
      <c r="H1461" s="263" t="s">
        <v>19</v>
      </c>
      <c r="I1461" s="265"/>
      <c r="J1461" s="262"/>
      <c r="K1461" s="262"/>
      <c r="L1461" s="266"/>
      <c r="M1461" s="267"/>
      <c r="N1461" s="268"/>
      <c r="O1461" s="268"/>
      <c r="P1461" s="268"/>
      <c r="Q1461" s="268"/>
      <c r="R1461" s="268"/>
      <c r="S1461" s="268"/>
      <c r="T1461" s="269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T1461" s="270" t="s">
        <v>173</v>
      </c>
      <c r="AU1461" s="270" t="s">
        <v>85</v>
      </c>
      <c r="AV1461" s="15" t="s">
        <v>83</v>
      </c>
      <c r="AW1461" s="15" t="s">
        <v>37</v>
      </c>
      <c r="AX1461" s="15" t="s">
        <v>75</v>
      </c>
      <c r="AY1461" s="270" t="s">
        <v>144</v>
      </c>
    </row>
    <row r="1462" s="13" customFormat="1">
      <c r="A1462" s="13"/>
      <c r="B1462" s="235"/>
      <c r="C1462" s="236"/>
      <c r="D1462" s="227" t="s">
        <v>173</v>
      </c>
      <c r="E1462" s="237" t="s">
        <v>19</v>
      </c>
      <c r="F1462" s="238" t="s">
        <v>1644</v>
      </c>
      <c r="G1462" s="236"/>
      <c r="H1462" s="239">
        <v>224.86600000000001</v>
      </c>
      <c r="I1462" s="240"/>
      <c r="J1462" s="236"/>
      <c r="K1462" s="236"/>
      <c r="L1462" s="241"/>
      <c r="M1462" s="242"/>
      <c r="N1462" s="243"/>
      <c r="O1462" s="243"/>
      <c r="P1462" s="243"/>
      <c r="Q1462" s="243"/>
      <c r="R1462" s="243"/>
      <c r="S1462" s="243"/>
      <c r="T1462" s="244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45" t="s">
        <v>173</v>
      </c>
      <c r="AU1462" s="245" t="s">
        <v>85</v>
      </c>
      <c r="AV1462" s="13" t="s">
        <v>85</v>
      </c>
      <c r="AW1462" s="13" t="s">
        <v>37</v>
      </c>
      <c r="AX1462" s="13" t="s">
        <v>75</v>
      </c>
      <c r="AY1462" s="245" t="s">
        <v>144</v>
      </c>
    </row>
    <row r="1463" s="15" customFormat="1">
      <c r="A1463" s="15"/>
      <c r="B1463" s="261"/>
      <c r="C1463" s="262"/>
      <c r="D1463" s="227" t="s">
        <v>173</v>
      </c>
      <c r="E1463" s="263" t="s">
        <v>19</v>
      </c>
      <c r="F1463" s="264" t="s">
        <v>1646</v>
      </c>
      <c r="G1463" s="262"/>
      <c r="H1463" s="263" t="s">
        <v>19</v>
      </c>
      <c r="I1463" s="265"/>
      <c r="J1463" s="262"/>
      <c r="K1463" s="262"/>
      <c r="L1463" s="266"/>
      <c r="M1463" s="267"/>
      <c r="N1463" s="268"/>
      <c r="O1463" s="268"/>
      <c r="P1463" s="268"/>
      <c r="Q1463" s="268"/>
      <c r="R1463" s="268"/>
      <c r="S1463" s="268"/>
      <c r="T1463" s="269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T1463" s="270" t="s">
        <v>173</v>
      </c>
      <c r="AU1463" s="270" t="s">
        <v>85</v>
      </c>
      <c r="AV1463" s="15" t="s">
        <v>83</v>
      </c>
      <c r="AW1463" s="15" t="s">
        <v>37</v>
      </c>
      <c r="AX1463" s="15" t="s">
        <v>75</v>
      </c>
      <c r="AY1463" s="270" t="s">
        <v>144</v>
      </c>
    </row>
    <row r="1464" s="13" customFormat="1">
      <c r="A1464" s="13"/>
      <c r="B1464" s="235"/>
      <c r="C1464" s="236"/>
      <c r="D1464" s="227" t="s">
        <v>173</v>
      </c>
      <c r="E1464" s="237" t="s">
        <v>19</v>
      </c>
      <c r="F1464" s="238" t="s">
        <v>1647</v>
      </c>
      <c r="G1464" s="236"/>
      <c r="H1464" s="239">
        <v>147.857</v>
      </c>
      <c r="I1464" s="240"/>
      <c r="J1464" s="236"/>
      <c r="K1464" s="236"/>
      <c r="L1464" s="241"/>
      <c r="M1464" s="242"/>
      <c r="N1464" s="243"/>
      <c r="O1464" s="243"/>
      <c r="P1464" s="243"/>
      <c r="Q1464" s="243"/>
      <c r="R1464" s="243"/>
      <c r="S1464" s="243"/>
      <c r="T1464" s="244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5" t="s">
        <v>173</v>
      </c>
      <c r="AU1464" s="245" t="s">
        <v>85</v>
      </c>
      <c r="AV1464" s="13" t="s">
        <v>85</v>
      </c>
      <c r="AW1464" s="13" t="s">
        <v>37</v>
      </c>
      <c r="AX1464" s="13" t="s">
        <v>75</v>
      </c>
      <c r="AY1464" s="245" t="s">
        <v>144</v>
      </c>
    </row>
    <row r="1465" s="15" customFormat="1">
      <c r="A1465" s="15"/>
      <c r="B1465" s="261"/>
      <c r="C1465" s="262"/>
      <c r="D1465" s="227" t="s">
        <v>173</v>
      </c>
      <c r="E1465" s="263" t="s">
        <v>19</v>
      </c>
      <c r="F1465" s="264" t="s">
        <v>1649</v>
      </c>
      <c r="G1465" s="262"/>
      <c r="H1465" s="263" t="s">
        <v>19</v>
      </c>
      <c r="I1465" s="265"/>
      <c r="J1465" s="262"/>
      <c r="K1465" s="262"/>
      <c r="L1465" s="266"/>
      <c r="M1465" s="267"/>
      <c r="N1465" s="268"/>
      <c r="O1465" s="268"/>
      <c r="P1465" s="268"/>
      <c r="Q1465" s="268"/>
      <c r="R1465" s="268"/>
      <c r="S1465" s="268"/>
      <c r="T1465" s="269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70" t="s">
        <v>173</v>
      </c>
      <c r="AU1465" s="270" t="s">
        <v>85</v>
      </c>
      <c r="AV1465" s="15" t="s">
        <v>83</v>
      </c>
      <c r="AW1465" s="15" t="s">
        <v>37</v>
      </c>
      <c r="AX1465" s="15" t="s">
        <v>75</v>
      </c>
      <c r="AY1465" s="270" t="s">
        <v>144</v>
      </c>
    </row>
    <row r="1466" s="13" customFormat="1">
      <c r="A1466" s="13"/>
      <c r="B1466" s="235"/>
      <c r="C1466" s="236"/>
      <c r="D1466" s="227" t="s">
        <v>173</v>
      </c>
      <c r="E1466" s="237" t="s">
        <v>19</v>
      </c>
      <c r="F1466" s="238" t="s">
        <v>1650</v>
      </c>
      <c r="G1466" s="236"/>
      <c r="H1466" s="239">
        <v>44.899999999999999</v>
      </c>
      <c r="I1466" s="240"/>
      <c r="J1466" s="236"/>
      <c r="K1466" s="236"/>
      <c r="L1466" s="241"/>
      <c r="M1466" s="242"/>
      <c r="N1466" s="243"/>
      <c r="O1466" s="243"/>
      <c r="P1466" s="243"/>
      <c r="Q1466" s="243"/>
      <c r="R1466" s="243"/>
      <c r="S1466" s="243"/>
      <c r="T1466" s="244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45" t="s">
        <v>173</v>
      </c>
      <c r="AU1466" s="245" t="s">
        <v>85</v>
      </c>
      <c r="AV1466" s="13" t="s">
        <v>85</v>
      </c>
      <c r="AW1466" s="13" t="s">
        <v>37</v>
      </c>
      <c r="AX1466" s="13" t="s">
        <v>75</v>
      </c>
      <c r="AY1466" s="245" t="s">
        <v>144</v>
      </c>
    </row>
    <row r="1467" s="14" customFormat="1">
      <c r="A1467" s="14"/>
      <c r="B1467" s="246"/>
      <c r="C1467" s="247"/>
      <c r="D1467" s="227" t="s">
        <v>173</v>
      </c>
      <c r="E1467" s="248" t="s">
        <v>19</v>
      </c>
      <c r="F1467" s="249" t="s">
        <v>175</v>
      </c>
      <c r="G1467" s="247"/>
      <c r="H1467" s="250">
        <v>2075.123</v>
      </c>
      <c r="I1467" s="251"/>
      <c r="J1467" s="247"/>
      <c r="K1467" s="247"/>
      <c r="L1467" s="252"/>
      <c r="M1467" s="253"/>
      <c r="N1467" s="254"/>
      <c r="O1467" s="254"/>
      <c r="P1467" s="254"/>
      <c r="Q1467" s="254"/>
      <c r="R1467" s="254"/>
      <c r="S1467" s="254"/>
      <c r="T1467" s="255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56" t="s">
        <v>173</v>
      </c>
      <c r="AU1467" s="256" t="s">
        <v>85</v>
      </c>
      <c r="AV1467" s="14" t="s">
        <v>176</v>
      </c>
      <c r="AW1467" s="14" t="s">
        <v>37</v>
      </c>
      <c r="AX1467" s="14" t="s">
        <v>83</v>
      </c>
      <c r="AY1467" s="256" t="s">
        <v>144</v>
      </c>
    </row>
    <row r="1468" s="2" customFormat="1" ht="14.4" customHeight="1">
      <c r="A1468" s="40"/>
      <c r="B1468" s="41"/>
      <c r="C1468" s="282" t="s">
        <v>1747</v>
      </c>
      <c r="D1468" s="282" t="s">
        <v>630</v>
      </c>
      <c r="E1468" s="283" t="s">
        <v>1748</v>
      </c>
      <c r="F1468" s="284" t="s">
        <v>1749</v>
      </c>
      <c r="G1468" s="285" t="s">
        <v>187</v>
      </c>
      <c r="H1468" s="286">
        <v>2178.8789999999999</v>
      </c>
      <c r="I1468" s="287"/>
      <c r="J1468" s="288">
        <f>ROUND(I1468*H1468,2)</f>
        <v>0</v>
      </c>
      <c r="K1468" s="284" t="s">
        <v>151</v>
      </c>
      <c r="L1468" s="289"/>
      <c r="M1468" s="290" t="s">
        <v>19</v>
      </c>
      <c r="N1468" s="291" t="s">
        <v>46</v>
      </c>
      <c r="O1468" s="86"/>
      <c r="P1468" s="223">
        <f>O1468*H1468</f>
        <v>0</v>
      </c>
      <c r="Q1468" s="223">
        <v>0</v>
      </c>
      <c r="R1468" s="223">
        <f>Q1468*H1468</f>
        <v>0</v>
      </c>
      <c r="S1468" s="223">
        <v>0</v>
      </c>
      <c r="T1468" s="224">
        <f>S1468*H1468</f>
        <v>0</v>
      </c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R1468" s="225" t="s">
        <v>549</v>
      </c>
      <c r="AT1468" s="225" t="s">
        <v>630</v>
      </c>
      <c r="AU1468" s="225" t="s">
        <v>85</v>
      </c>
      <c r="AY1468" s="19" t="s">
        <v>144</v>
      </c>
      <c r="BE1468" s="226">
        <f>IF(N1468="základní",J1468,0)</f>
        <v>0</v>
      </c>
      <c r="BF1468" s="226">
        <f>IF(N1468="snížená",J1468,0)</f>
        <v>0</v>
      </c>
      <c r="BG1468" s="226">
        <f>IF(N1468="zákl. přenesená",J1468,0)</f>
        <v>0</v>
      </c>
      <c r="BH1468" s="226">
        <f>IF(N1468="sníž. přenesená",J1468,0)</f>
        <v>0</v>
      </c>
      <c r="BI1468" s="226">
        <f>IF(N1468="nulová",J1468,0)</f>
        <v>0</v>
      </c>
      <c r="BJ1468" s="19" t="s">
        <v>83</v>
      </c>
      <c r="BK1468" s="226">
        <f>ROUND(I1468*H1468,2)</f>
        <v>0</v>
      </c>
      <c r="BL1468" s="19" t="s">
        <v>203</v>
      </c>
      <c r="BM1468" s="225" t="s">
        <v>1750</v>
      </c>
    </row>
    <row r="1469" s="2" customFormat="1">
      <c r="A1469" s="40"/>
      <c r="B1469" s="41"/>
      <c r="C1469" s="42"/>
      <c r="D1469" s="227" t="s">
        <v>154</v>
      </c>
      <c r="E1469" s="42"/>
      <c r="F1469" s="228" t="s">
        <v>1749</v>
      </c>
      <c r="G1469" s="42"/>
      <c r="H1469" s="42"/>
      <c r="I1469" s="229"/>
      <c r="J1469" s="42"/>
      <c r="K1469" s="42"/>
      <c r="L1469" s="46"/>
      <c r="M1469" s="230"/>
      <c r="N1469" s="231"/>
      <c r="O1469" s="86"/>
      <c r="P1469" s="86"/>
      <c r="Q1469" s="86"/>
      <c r="R1469" s="86"/>
      <c r="S1469" s="86"/>
      <c r="T1469" s="87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T1469" s="19" t="s">
        <v>154</v>
      </c>
      <c r="AU1469" s="19" t="s">
        <v>85</v>
      </c>
    </row>
    <row r="1470" s="13" customFormat="1">
      <c r="A1470" s="13"/>
      <c r="B1470" s="235"/>
      <c r="C1470" s="236"/>
      <c r="D1470" s="227" t="s">
        <v>173</v>
      </c>
      <c r="E1470" s="236"/>
      <c r="F1470" s="238" t="s">
        <v>1751</v>
      </c>
      <c r="G1470" s="236"/>
      <c r="H1470" s="239">
        <v>2178.8789999999999</v>
      </c>
      <c r="I1470" s="240"/>
      <c r="J1470" s="236"/>
      <c r="K1470" s="236"/>
      <c r="L1470" s="241"/>
      <c r="M1470" s="242"/>
      <c r="N1470" s="243"/>
      <c r="O1470" s="243"/>
      <c r="P1470" s="243"/>
      <c r="Q1470" s="243"/>
      <c r="R1470" s="243"/>
      <c r="S1470" s="243"/>
      <c r="T1470" s="244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45" t="s">
        <v>173</v>
      </c>
      <c r="AU1470" s="245" t="s">
        <v>85</v>
      </c>
      <c r="AV1470" s="13" t="s">
        <v>85</v>
      </c>
      <c r="AW1470" s="13" t="s">
        <v>4</v>
      </c>
      <c r="AX1470" s="13" t="s">
        <v>83</v>
      </c>
      <c r="AY1470" s="245" t="s">
        <v>144</v>
      </c>
    </row>
    <row r="1471" s="2" customFormat="1" ht="14.4" customHeight="1">
      <c r="A1471" s="40"/>
      <c r="B1471" s="41"/>
      <c r="C1471" s="214" t="s">
        <v>1752</v>
      </c>
      <c r="D1471" s="214" t="s">
        <v>147</v>
      </c>
      <c r="E1471" s="215" t="s">
        <v>1753</v>
      </c>
      <c r="F1471" s="216" t="s">
        <v>1754</v>
      </c>
      <c r="G1471" s="217" t="s">
        <v>187</v>
      </c>
      <c r="H1471" s="218">
        <v>1751.877</v>
      </c>
      <c r="I1471" s="219"/>
      <c r="J1471" s="220">
        <f>ROUND(I1471*H1471,2)</f>
        <v>0</v>
      </c>
      <c r="K1471" s="216" t="s">
        <v>151</v>
      </c>
      <c r="L1471" s="46"/>
      <c r="M1471" s="221" t="s">
        <v>19</v>
      </c>
      <c r="N1471" s="222" t="s">
        <v>46</v>
      </c>
      <c r="O1471" s="86"/>
      <c r="P1471" s="223">
        <f>O1471*H1471</f>
        <v>0</v>
      </c>
      <c r="Q1471" s="223">
        <v>0</v>
      </c>
      <c r="R1471" s="223">
        <f>Q1471*H1471</f>
        <v>0</v>
      </c>
      <c r="S1471" s="223">
        <v>0</v>
      </c>
      <c r="T1471" s="224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25" t="s">
        <v>203</v>
      </c>
      <c r="AT1471" s="225" t="s">
        <v>147</v>
      </c>
      <c r="AU1471" s="225" t="s">
        <v>85</v>
      </c>
      <c r="AY1471" s="19" t="s">
        <v>144</v>
      </c>
      <c r="BE1471" s="226">
        <f>IF(N1471="základní",J1471,0)</f>
        <v>0</v>
      </c>
      <c r="BF1471" s="226">
        <f>IF(N1471="snížená",J1471,0)</f>
        <v>0</v>
      </c>
      <c r="BG1471" s="226">
        <f>IF(N1471="zákl. přenesená",J1471,0)</f>
        <v>0</v>
      </c>
      <c r="BH1471" s="226">
        <f>IF(N1471="sníž. přenesená",J1471,0)</f>
        <v>0</v>
      </c>
      <c r="BI1471" s="226">
        <f>IF(N1471="nulová",J1471,0)</f>
        <v>0</v>
      </c>
      <c r="BJ1471" s="19" t="s">
        <v>83</v>
      </c>
      <c r="BK1471" s="226">
        <f>ROUND(I1471*H1471,2)</f>
        <v>0</v>
      </c>
      <c r="BL1471" s="19" t="s">
        <v>203</v>
      </c>
      <c r="BM1471" s="225" t="s">
        <v>1755</v>
      </c>
    </row>
    <row r="1472" s="2" customFormat="1">
      <c r="A1472" s="40"/>
      <c r="B1472" s="41"/>
      <c r="C1472" s="42"/>
      <c r="D1472" s="227" t="s">
        <v>154</v>
      </c>
      <c r="E1472" s="42"/>
      <c r="F1472" s="228" t="s">
        <v>1756</v>
      </c>
      <c r="G1472" s="42"/>
      <c r="H1472" s="42"/>
      <c r="I1472" s="229"/>
      <c r="J1472" s="42"/>
      <c r="K1472" s="42"/>
      <c r="L1472" s="46"/>
      <c r="M1472" s="230"/>
      <c r="N1472" s="231"/>
      <c r="O1472" s="86"/>
      <c r="P1472" s="86"/>
      <c r="Q1472" s="86"/>
      <c r="R1472" s="86"/>
      <c r="S1472" s="86"/>
      <c r="T1472" s="87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T1472" s="19" t="s">
        <v>154</v>
      </c>
      <c r="AU1472" s="19" t="s">
        <v>85</v>
      </c>
    </row>
    <row r="1473" s="2" customFormat="1">
      <c r="A1473" s="40"/>
      <c r="B1473" s="41"/>
      <c r="C1473" s="42"/>
      <c r="D1473" s="232" t="s">
        <v>155</v>
      </c>
      <c r="E1473" s="42"/>
      <c r="F1473" s="233" t="s">
        <v>1757</v>
      </c>
      <c r="G1473" s="42"/>
      <c r="H1473" s="42"/>
      <c r="I1473" s="229"/>
      <c r="J1473" s="42"/>
      <c r="K1473" s="42"/>
      <c r="L1473" s="46"/>
      <c r="M1473" s="230"/>
      <c r="N1473" s="231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155</v>
      </c>
      <c r="AU1473" s="19" t="s">
        <v>85</v>
      </c>
    </row>
    <row r="1474" s="15" customFormat="1">
      <c r="A1474" s="15"/>
      <c r="B1474" s="261"/>
      <c r="C1474" s="262"/>
      <c r="D1474" s="227" t="s">
        <v>173</v>
      </c>
      <c r="E1474" s="263" t="s">
        <v>19</v>
      </c>
      <c r="F1474" s="264" t="s">
        <v>396</v>
      </c>
      <c r="G1474" s="262"/>
      <c r="H1474" s="263" t="s">
        <v>19</v>
      </c>
      <c r="I1474" s="265"/>
      <c r="J1474" s="262"/>
      <c r="K1474" s="262"/>
      <c r="L1474" s="266"/>
      <c r="M1474" s="267"/>
      <c r="N1474" s="268"/>
      <c r="O1474" s="268"/>
      <c r="P1474" s="268"/>
      <c r="Q1474" s="268"/>
      <c r="R1474" s="268"/>
      <c r="S1474" s="268"/>
      <c r="T1474" s="269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T1474" s="270" t="s">
        <v>173</v>
      </c>
      <c r="AU1474" s="270" t="s">
        <v>85</v>
      </c>
      <c r="AV1474" s="15" t="s">
        <v>83</v>
      </c>
      <c r="AW1474" s="15" t="s">
        <v>37</v>
      </c>
      <c r="AX1474" s="15" t="s">
        <v>75</v>
      </c>
      <c r="AY1474" s="270" t="s">
        <v>144</v>
      </c>
    </row>
    <row r="1475" s="13" customFormat="1">
      <c r="A1475" s="13"/>
      <c r="B1475" s="235"/>
      <c r="C1475" s="236"/>
      <c r="D1475" s="227" t="s">
        <v>173</v>
      </c>
      <c r="E1475" s="237" t="s">
        <v>19</v>
      </c>
      <c r="F1475" s="238" t="s">
        <v>1658</v>
      </c>
      <c r="G1475" s="236"/>
      <c r="H1475" s="239">
        <v>13.800000000000001</v>
      </c>
      <c r="I1475" s="240"/>
      <c r="J1475" s="236"/>
      <c r="K1475" s="236"/>
      <c r="L1475" s="241"/>
      <c r="M1475" s="242"/>
      <c r="N1475" s="243"/>
      <c r="O1475" s="243"/>
      <c r="P1475" s="243"/>
      <c r="Q1475" s="243"/>
      <c r="R1475" s="243"/>
      <c r="S1475" s="243"/>
      <c r="T1475" s="244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5" t="s">
        <v>173</v>
      </c>
      <c r="AU1475" s="245" t="s">
        <v>85</v>
      </c>
      <c r="AV1475" s="13" t="s">
        <v>85</v>
      </c>
      <c r="AW1475" s="13" t="s">
        <v>37</v>
      </c>
      <c r="AX1475" s="13" t="s">
        <v>75</v>
      </c>
      <c r="AY1475" s="245" t="s">
        <v>144</v>
      </c>
    </row>
    <row r="1476" s="13" customFormat="1">
      <c r="A1476" s="13"/>
      <c r="B1476" s="235"/>
      <c r="C1476" s="236"/>
      <c r="D1476" s="227" t="s">
        <v>173</v>
      </c>
      <c r="E1476" s="237" t="s">
        <v>19</v>
      </c>
      <c r="F1476" s="238" t="s">
        <v>1659</v>
      </c>
      <c r="G1476" s="236"/>
      <c r="H1476" s="239">
        <v>58.307000000000002</v>
      </c>
      <c r="I1476" s="240"/>
      <c r="J1476" s="236"/>
      <c r="K1476" s="236"/>
      <c r="L1476" s="241"/>
      <c r="M1476" s="242"/>
      <c r="N1476" s="243"/>
      <c r="O1476" s="243"/>
      <c r="P1476" s="243"/>
      <c r="Q1476" s="243"/>
      <c r="R1476" s="243"/>
      <c r="S1476" s="243"/>
      <c r="T1476" s="244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45" t="s">
        <v>173</v>
      </c>
      <c r="AU1476" s="245" t="s">
        <v>85</v>
      </c>
      <c r="AV1476" s="13" t="s">
        <v>85</v>
      </c>
      <c r="AW1476" s="13" t="s">
        <v>37</v>
      </c>
      <c r="AX1476" s="13" t="s">
        <v>75</v>
      </c>
      <c r="AY1476" s="245" t="s">
        <v>144</v>
      </c>
    </row>
    <row r="1477" s="15" customFormat="1">
      <c r="A1477" s="15"/>
      <c r="B1477" s="261"/>
      <c r="C1477" s="262"/>
      <c r="D1477" s="227" t="s">
        <v>173</v>
      </c>
      <c r="E1477" s="263" t="s">
        <v>19</v>
      </c>
      <c r="F1477" s="264" t="s">
        <v>491</v>
      </c>
      <c r="G1477" s="262"/>
      <c r="H1477" s="263" t="s">
        <v>19</v>
      </c>
      <c r="I1477" s="265"/>
      <c r="J1477" s="262"/>
      <c r="K1477" s="262"/>
      <c r="L1477" s="266"/>
      <c r="M1477" s="267"/>
      <c r="N1477" s="268"/>
      <c r="O1477" s="268"/>
      <c r="P1477" s="268"/>
      <c r="Q1477" s="268"/>
      <c r="R1477" s="268"/>
      <c r="S1477" s="268"/>
      <c r="T1477" s="269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T1477" s="270" t="s">
        <v>173</v>
      </c>
      <c r="AU1477" s="270" t="s">
        <v>85</v>
      </c>
      <c r="AV1477" s="15" t="s">
        <v>83</v>
      </c>
      <c r="AW1477" s="15" t="s">
        <v>37</v>
      </c>
      <c r="AX1477" s="15" t="s">
        <v>75</v>
      </c>
      <c r="AY1477" s="270" t="s">
        <v>144</v>
      </c>
    </row>
    <row r="1478" s="13" customFormat="1">
      <c r="A1478" s="13"/>
      <c r="B1478" s="235"/>
      <c r="C1478" s="236"/>
      <c r="D1478" s="227" t="s">
        <v>173</v>
      </c>
      <c r="E1478" s="237" t="s">
        <v>19</v>
      </c>
      <c r="F1478" s="238" t="s">
        <v>1660</v>
      </c>
      <c r="G1478" s="236"/>
      <c r="H1478" s="239">
        <v>33.899999999999999</v>
      </c>
      <c r="I1478" s="240"/>
      <c r="J1478" s="236"/>
      <c r="K1478" s="236"/>
      <c r="L1478" s="241"/>
      <c r="M1478" s="242"/>
      <c r="N1478" s="243"/>
      <c r="O1478" s="243"/>
      <c r="P1478" s="243"/>
      <c r="Q1478" s="243"/>
      <c r="R1478" s="243"/>
      <c r="S1478" s="243"/>
      <c r="T1478" s="244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45" t="s">
        <v>173</v>
      </c>
      <c r="AU1478" s="245" t="s">
        <v>85</v>
      </c>
      <c r="AV1478" s="13" t="s">
        <v>85</v>
      </c>
      <c r="AW1478" s="13" t="s">
        <v>37</v>
      </c>
      <c r="AX1478" s="13" t="s">
        <v>75</v>
      </c>
      <c r="AY1478" s="245" t="s">
        <v>144</v>
      </c>
    </row>
    <row r="1479" s="13" customFormat="1">
      <c r="A1479" s="13"/>
      <c r="B1479" s="235"/>
      <c r="C1479" s="236"/>
      <c r="D1479" s="227" t="s">
        <v>173</v>
      </c>
      <c r="E1479" s="237" t="s">
        <v>19</v>
      </c>
      <c r="F1479" s="238" t="s">
        <v>1661</v>
      </c>
      <c r="G1479" s="236"/>
      <c r="H1479" s="239">
        <v>125.587</v>
      </c>
      <c r="I1479" s="240"/>
      <c r="J1479" s="236"/>
      <c r="K1479" s="236"/>
      <c r="L1479" s="241"/>
      <c r="M1479" s="242"/>
      <c r="N1479" s="243"/>
      <c r="O1479" s="243"/>
      <c r="P1479" s="243"/>
      <c r="Q1479" s="243"/>
      <c r="R1479" s="243"/>
      <c r="S1479" s="243"/>
      <c r="T1479" s="244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5" t="s">
        <v>173</v>
      </c>
      <c r="AU1479" s="245" t="s">
        <v>85</v>
      </c>
      <c r="AV1479" s="13" t="s">
        <v>85</v>
      </c>
      <c r="AW1479" s="13" t="s">
        <v>37</v>
      </c>
      <c r="AX1479" s="13" t="s">
        <v>75</v>
      </c>
      <c r="AY1479" s="245" t="s">
        <v>144</v>
      </c>
    </row>
    <row r="1480" s="15" customFormat="1">
      <c r="A1480" s="15"/>
      <c r="B1480" s="261"/>
      <c r="C1480" s="262"/>
      <c r="D1480" s="227" t="s">
        <v>173</v>
      </c>
      <c r="E1480" s="263" t="s">
        <v>19</v>
      </c>
      <c r="F1480" s="264" t="s">
        <v>1635</v>
      </c>
      <c r="G1480" s="262"/>
      <c r="H1480" s="263" t="s">
        <v>19</v>
      </c>
      <c r="I1480" s="265"/>
      <c r="J1480" s="262"/>
      <c r="K1480" s="262"/>
      <c r="L1480" s="266"/>
      <c r="M1480" s="267"/>
      <c r="N1480" s="268"/>
      <c r="O1480" s="268"/>
      <c r="P1480" s="268"/>
      <c r="Q1480" s="268"/>
      <c r="R1480" s="268"/>
      <c r="S1480" s="268"/>
      <c r="T1480" s="269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T1480" s="270" t="s">
        <v>173</v>
      </c>
      <c r="AU1480" s="270" t="s">
        <v>85</v>
      </c>
      <c r="AV1480" s="15" t="s">
        <v>83</v>
      </c>
      <c r="AW1480" s="15" t="s">
        <v>37</v>
      </c>
      <c r="AX1480" s="15" t="s">
        <v>75</v>
      </c>
      <c r="AY1480" s="270" t="s">
        <v>144</v>
      </c>
    </row>
    <row r="1481" s="13" customFormat="1">
      <c r="A1481" s="13"/>
      <c r="B1481" s="235"/>
      <c r="C1481" s="236"/>
      <c r="D1481" s="227" t="s">
        <v>173</v>
      </c>
      <c r="E1481" s="237" t="s">
        <v>19</v>
      </c>
      <c r="F1481" s="238" t="s">
        <v>1662</v>
      </c>
      <c r="G1481" s="236"/>
      <c r="H1481" s="239">
        <v>58.399999999999999</v>
      </c>
      <c r="I1481" s="240"/>
      <c r="J1481" s="236"/>
      <c r="K1481" s="236"/>
      <c r="L1481" s="241"/>
      <c r="M1481" s="242"/>
      <c r="N1481" s="243"/>
      <c r="O1481" s="243"/>
      <c r="P1481" s="243"/>
      <c r="Q1481" s="243"/>
      <c r="R1481" s="243"/>
      <c r="S1481" s="243"/>
      <c r="T1481" s="244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5" t="s">
        <v>173</v>
      </c>
      <c r="AU1481" s="245" t="s">
        <v>85</v>
      </c>
      <c r="AV1481" s="13" t="s">
        <v>85</v>
      </c>
      <c r="AW1481" s="13" t="s">
        <v>37</v>
      </c>
      <c r="AX1481" s="13" t="s">
        <v>75</v>
      </c>
      <c r="AY1481" s="245" t="s">
        <v>144</v>
      </c>
    </row>
    <row r="1482" s="13" customFormat="1">
      <c r="A1482" s="13"/>
      <c r="B1482" s="235"/>
      <c r="C1482" s="236"/>
      <c r="D1482" s="227" t="s">
        <v>173</v>
      </c>
      <c r="E1482" s="237" t="s">
        <v>19</v>
      </c>
      <c r="F1482" s="238" t="s">
        <v>1663</v>
      </c>
      <c r="G1482" s="236"/>
      <c r="H1482" s="239">
        <v>230.309</v>
      </c>
      <c r="I1482" s="240"/>
      <c r="J1482" s="236"/>
      <c r="K1482" s="236"/>
      <c r="L1482" s="241"/>
      <c r="M1482" s="242"/>
      <c r="N1482" s="243"/>
      <c r="O1482" s="243"/>
      <c r="P1482" s="243"/>
      <c r="Q1482" s="243"/>
      <c r="R1482" s="243"/>
      <c r="S1482" s="243"/>
      <c r="T1482" s="244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5" t="s">
        <v>173</v>
      </c>
      <c r="AU1482" s="245" t="s">
        <v>85</v>
      </c>
      <c r="AV1482" s="13" t="s">
        <v>85</v>
      </c>
      <c r="AW1482" s="13" t="s">
        <v>37</v>
      </c>
      <c r="AX1482" s="13" t="s">
        <v>75</v>
      </c>
      <c r="AY1482" s="245" t="s">
        <v>144</v>
      </c>
    </row>
    <row r="1483" s="15" customFormat="1">
      <c r="A1483" s="15"/>
      <c r="B1483" s="261"/>
      <c r="C1483" s="262"/>
      <c r="D1483" s="227" t="s">
        <v>173</v>
      </c>
      <c r="E1483" s="263" t="s">
        <v>19</v>
      </c>
      <c r="F1483" s="264" t="s">
        <v>1638</v>
      </c>
      <c r="G1483" s="262"/>
      <c r="H1483" s="263" t="s">
        <v>19</v>
      </c>
      <c r="I1483" s="265"/>
      <c r="J1483" s="262"/>
      <c r="K1483" s="262"/>
      <c r="L1483" s="266"/>
      <c r="M1483" s="267"/>
      <c r="N1483" s="268"/>
      <c r="O1483" s="268"/>
      <c r="P1483" s="268"/>
      <c r="Q1483" s="268"/>
      <c r="R1483" s="268"/>
      <c r="S1483" s="268"/>
      <c r="T1483" s="269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T1483" s="270" t="s">
        <v>173</v>
      </c>
      <c r="AU1483" s="270" t="s">
        <v>85</v>
      </c>
      <c r="AV1483" s="15" t="s">
        <v>83</v>
      </c>
      <c r="AW1483" s="15" t="s">
        <v>37</v>
      </c>
      <c r="AX1483" s="15" t="s">
        <v>75</v>
      </c>
      <c r="AY1483" s="270" t="s">
        <v>144</v>
      </c>
    </row>
    <row r="1484" s="13" customFormat="1">
      <c r="A1484" s="13"/>
      <c r="B1484" s="235"/>
      <c r="C1484" s="236"/>
      <c r="D1484" s="227" t="s">
        <v>173</v>
      </c>
      <c r="E1484" s="237" t="s">
        <v>19</v>
      </c>
      <c r="F1484" s="238" t="s">
        <v>1664</v>
      </c>
      <c r="G1484" s="236"/>
      <c r="H1484" s="239">
        <v>82.599999999999994</v>
      </c>
      <c r="I1484" s="240"/>
      <c r="J1484" s="236"/>
      <c r="K1484" s="236"/>
      <c r="L1484" s="241"/>
      <c r="M1484" s="242"/>
      <c r="N1484" s="243"/>
      <c r="O1484" s="243"/>
      <c r="P1484" s="243"/>
      <c r="Q1484" s="243"/>
      <c r="R1484" s="243"/>
      <c r="S1484" s="243"/>
      <c r="T1484" s="244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45" t="s">
        <v>173</v>
      </c>
      <c r="AU1484" s="245" t="s">
        <v>85</v>
      </c>
      <c r="AV1484" s="13" t="s">
        <v>85</v>
      </c>
      <c r="AW1484" s="13" t="s">
        <v>37</v>
      </c>
      <c r="AX1484" s="13" t="s">
        <v>75</v>
      </c>
      <c r="AY1484" s="245" t="s">
        <v>144</v>
      </c>
    </row>
    <row r="1485" s="13" customFormat="1">
      <c r="A1485" s="13"/>
      <c r="B1485" s="235"/>
      <c r="C1485" s="236"/>
      <c r="D1485" s="227" t="s">
        <v>173</v>
      </c>
      <c r="E1485" s="237" t="s">
        <v>19</v>
      </c>
      <c r="F1485" s="238" t="s">
        <v>1665</v>
      </c>
      <c r="G1485" s="236"/>
      <c r="H1485" s="239">
        <v>184.70400000000001</v>
      </c>
      <c r="I1485" s="240"/>
      <c r="J1485" s="236"/>
      <c r="K1485" s="236"/>
      <c r="L1485" s="241"/>
      <c r="M1485" s="242"/>
      <c r="N1485" s="243"/>
      <c r="O1485" s="243"/>
      <c r="P1485" s="243"/>
      <c r="Q1485" s="243"/>
      <c r="R1485" s="243"/>
      <c r="S1485" s="243"/>
      <c r="T1485" s="244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5" t="s">
        <v>173</v>
      </c>
      <c r="AU1485" s="245" t="s">
        <v>85</v>
      </c>
      <c r="AV1485" s="13" t="s">
        <v>85</v>
      </c>
      <c r="AW1485" s="13" t="s">
        <v>37</v>
      </c>
      <c r="AX1485" s="13" t="s">
        <v>75</v>
      </c>
      <c r="AY1485" s="245" t="s">
        <v>144</v>
      </c>
    </row>
    <row r="1486" s="15" customFormat="1">
      <c r="A1486" s="15"/>
      <c r="B1486" s="261"/>
      <c r="C1486" s="262"/>
      <c r="D1486" s="227" t="s">
        <v>173</v>
      </c>
      <c r="E1486" s="263" t="s">
        <v>19</v>
      </c>
      <c r="F1486" s="264" t="s">
        <v>1641</v>
      </c>
      <c r="G1486" s="262"/>
      <c r="H1486" s="263" t="s">
        <v>19</v>
      </c>
      <c r="I1486" s="265"/>
      <c r="J1486" s="262"/>
      <c r="K1486" s="262"/>
      <c r="L1486" s="266"/>
      <c r="M1486" s="267"/>
      <c r="N1486" s="268"/>
      <c r="O1486" s="268"/>
      <c r="P1486" s="268"/>
      <c r="Q1486" s="268"/>
      <c r="R1486" s="268"/>
      <c r="S1486" s="268"/>
      <c r="T1486" s="269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T1486" s="270" t="s">
        <v>173</v>
      </c>
      <c r="AU1486" s="270" t="s">
        <v>85</v>
      </c>
      <c r="AV1486" s="15" t="s">
        <v>83</v>
      </c>
      <c r="AW1486" s="15" t="s">
        <v>37</v>
      </c>
      <c r="AX1486" s="15" t="s">
        <v>75</v>
      </c>
      <c r="AY1486" s="270" t="s">
        <v>144</v>
      </c>
    </row>
    <row r="1487" s="13" customFormat="1">
      <c r="A1487" s="13"/>
      <c r="B1487" s="235"/>
      <c r="C1487" s="236"/>
      <c r="D1487" s="227" t="s">
        <v>173</v>
      </c>
      <c r="E1487" s="237" t="s">
        <v>19</v>
      </c>
      <c r="F1487" s="238" t="s">
        <v>1666</v>
      </c>
      <c r="G1487" s="236"/>
      <c r="H1487" s="239">
        <v>72.299999999999997</v>
      </c>
      <c r="I1487" s="240"/>
      <c r="J1487" s="236"/>
      <c r="K1487" s="236"/>
      <c r="L1487" s="241"/>
      <c r="M1487" s="242"/>
      <c r="N1487" s="243"/>
      <c r="O1487" s="243"/>
      <c r="P1487" s="243"/>
      <c r="Q1487" s="243"/>
      <c r="R1487" s="243"/>
      <c r="S1487" s="243"/>
      <c r="T1487" s="244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5" t="s">
        <v>173</v>
      </c>
      <c r="AU1487" s="245" t="s">
        <v>85</v>
      </c>
      <c r="AV1487" s="13" t="s">
        <v>85</v>
      </c>
      <c r="AW1487" s="13" t="s">
        <v>37</v>
      </c>
      <c r="AX1487" s="13" t="s">
        <v>75</v>
      </c>
      <c r="AY1487" s="245" t="s">
        <v>144</v>
      </c>
    </row>
    <row r="1488" s="13" customFormat="1">
      <c r="A1488" s="13"/>
      <c r="B1488" s="235"/>
      <c r="C1488" s="236"/>
      <c r="D1488" s="227" t="s">
        <v>173</v>
      </c>
      <c r="E1488" s="237" t="s">
        <v>19</v>
      </c>
      <c r="F1488" s="238" t="s">
        <v>1667</v>
      </c>
      <c r="G1488" s="236"/>
      <c r="H1488" s="239">
        <v>197.38999999999999</v>
      </c>
      <c r="I1488" s="240"/>
      <c r="J1488" s="236"/>
      <c r="K1488" s="236"/>
      <c r="L1488" s="241"/>
      <c r="M1488" s="242"/>
      <c r="N1488" s="243"/>
      <c r="O1488" s="243"/>
      <c r="P1488" s="243"/>
      <c r="Q1488" s="243"/>
      <c r="R1488" s="243"/>
      <c r="S1488" s="243"/>
      <c r="T1488" s="244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45" t="s">
        <v>173</v>
      </c>
      <c r="AU1488" s="245" t="s">
        <v>85</v>
      </c>
      <c r="AV1488" s="13" t="s">
        <v>85</v>
      </c>
      <c r="AW1488" s="13" t="s">
        <v>37</v>
      </c>
      <c r="AX1488" s="13" t="s">
        <v>75</v>
      </c>
      <c r="AY1488" s="245" t="s">
        <v>144</v>
      </c>
    </row>
    <row r="1489" s="15" customFormat="1">
      <c r="A1489" s="15"/>
      <c r="B1489" s="261"/>
      <c r="C1489" s="262"/>
      <c r="D1489" s="227" t="s">
        <v>173</v>
      </c>
      <c r="E1489" s="263" t="s">
        <v>19</v>
      </c>
      <c r="F1489" s="264" t="s">
        <v>1643</v>
      </c>
      <c r="G1489" s="262"/>
      <c r="H1489" s="263" t="s">
        <v>19</v>
      </c>
      <c r="I1489" s="265"/>
      <c r="J1489" s="262"/>
      <c r="K1489" s="262"/>
      <c r="L1489" s="266"/>
      <c r="M1489" s="267"/>
      <c r="N1489" s="268"/>
      <c r="O1489" s="268"/>
      <c r="P1489" s="268"/>
      <c r="Q1489" s="268"/>
      <c r="R1489" s="268"/>
      <c r="S1489" s="268"/>
      <c r="T1489" s="269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70" t="s">
        <v>173</v>
      </c>
      <c r="AU1489" s="270" t="s">
        <v>85</v>
      </c>
      <c r="AV1489" s="15" t="s">
        <v>83</v>
      </c>
      <c r="AW1489" s="15" t="s">
        <v>37</v>
      </c>
      <c r="AX1489" s="15" t="s">
        <v>75</v>
      </c>
      <c r="AY1489" s="270" t="s">
        <v>144</v>
      </c>
    </row>
    <row r="1490" s="13" customFormat="1">
      <c r="A1490" s="13"/>
      <c r="B1490" s="235"/>
      <c r="C1490" s="236"/>
      <c r="D1490" s="227" t="s">
        <v>173</v>
      </c>
      <c r="E1490" s="237" t="s">
        <v>19</v>
      </c>
      <c r="F1490" s="238" t="s">
        <v>1668</v>
      </c>
      <c r="G1490" s="236"/>
      <c r="H1490" s="239">
        <v>73.099999999999994</v>
      </c>
      <c r="I1490" s="240"/>
      <c r="J1490" s="236"/>
      <c r="K1490" s="236"/>
      <c r="L1490" s="241"/>
      <c r="M1490" s="242"/>
      <c r="N1490" s="243"/>
      <c r="O1490" s="243"/>
      <c r="P1490" s="243"/>
      <c r="Q1490" s="243"/>
      <c r="R1490" s="243"/>
      <c r="S1490" s="243"/>
      <c r="T1490" s="244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45" t="s">
        <v>173</v>
      </c>
      <c r="AU1490" s="245" t="s">
        <v>85</v>
      </c>
      <c r="AV1490" s="13" t="s">
        <v>85</v>
      </c>
      <c r="AW1490" s="13" t="s">
        <v>37</v>
      </c>
      <c r="AX1490" s="13" t="s">
        <v>75</v>
      </c>
      <c r="AY1490" s="245" t="s">
        <v>144</v>
      </c>
    </row>
    <row r="1491" s="13" customFormat="1">
      <c r="A1491" s="13"/>
      <c r="B1491" s="235"/>
      <c r="C1491" s="236"/>
      <c r="D1491" s="227" t="s">
        <v>173</v>
      </c>
      <c r="E1491" s="237" t="s">
        <v>19</v>
      </c>
      <c r="F1491" s="238" t="s">
        <v>1667</v>
      </c>
      <c r="G1491" s="236"/>
      <c r="H1491" s="239">
        <v>197.38999999999999</v>
      </c>
      <c r="I1491" s="240"/>
      <c r="J1491" s="236"/>
      <c r="K1491" s="236"/>
      <c r="L1491" s="241"/>
      <c r="M1491" s="242"/>
      <c r="N1491" s="243"/>
      <c r="O1491" s="243"/>
      <c r="P1491" s="243"/>
      <c r="Q1491" s="243"/>
      <c r="R1491" s="243"/>
      <c r="S1491" s="243"/>
      <c r="T1491" s="244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5" t="s">
        <v>173</v>
      </c>
      <c r="AU1491" s="245" t="s">
        <v>85</v>
      </c>
      <c r="AV1491" s="13" t="s">
        <v>85</v>
      </c>
      <c r="AW1491" s="13" t="s">
        <v>37</v>
      </c>
      <c r="AX1491" s="13" t="s">
        <v>75</v>
      </c>
      <c r="AY1491" s="245" t="s">
        <v>144</v>
      </c>
    </row>
    <row r="1492" s="15" customFormat="1">
      <c r="A1492" s="15"/>
      <c r="B1492" s="261"/>
      <c r="C1492" s="262"/>
      <c r="D1492" s="227" t="s">
        <v>173</v>
      </c>
      <c r="E1492" s="263" t="s">
        <v>19</v>
      </c>
      <c r="F1492" s="264" t="s">
        <v>1646</v>
      </c>
      <c r="G1492" s="262"/>
      <c r="H1492" s="263" t="s">
        <v>19</v>
      </c>
      <c r="I1492" s="265"/>
      <c r="J1492" s="262"/>
      <c r="K1492" s="262"/>
      <c r="L1492" s="266"/>
      <c r="M1492" s="267"/>
      <c r="N1492" s="268"/>
      <c r="O1492" s="268"/>
      <c r="P1492" s="268"/>
      <c r="Q1492" s="268"/>
      <c r="R1492" s="268"/>
      <c r="S1492" s="268"/>
      <c r="T1492" s="269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T1492" s="270" t="s">
        <v>173</v>
      </c>
      <c r="AU1492" s="270" t="s">
        <v>85</v>
      </c>
      <c r="AV1492" s="15" t="s">
        <v>83</v>
      </c>
      <c r="AW1492" s="15" t="s">
        <v>37</v>
      </c>
      <c r="AX1492" s="15" t="s">
        <v>75</v>
      </c>
      <c r="AY1492" s="270" t="s">
        <v>144</v>
      </c>
    </row>
    <row r="1493" s="13" customFormat="1">
      <c r="A1493" s="13"/>
      <c r="B1493" s="235"/>
      <c r="C1493" s="236"/>
      <c r="D1493" s="227" t="s">
        <v>173</v>
      </c>
      <c r="E1493" s="237" t="s">
        <v>19</v>
      </c>
      <c r="F1493" s="238" t="s">
        <v>1668</v>
      </c>
      <c r="G1493" s="236"/>
      <c r="H1493" s="239">
        <v>73.099999999999994</v>
      </c>
      <c r="I1493" s="240"/>
      <c r="J1493" s="236"/>
      <c r="K1493" s="236"/>
      <c r="L1493" s="241"/>
      <c r="M1493" s="242"/>
      <c r="N1493" s="243"/>
      <c r="O1493" s="243"/>
      <c r="P1493" s="243"/>
      <c r="Q1493" s="243"/>
      <c r="R1493" s="243"/>
      <c r="S1493" s="243"/>
      <c r="T1493" s="244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5" t="s">
        <v>173</v>
      </c>
      <c r="AU1493" s="245" t="s">
        <v>85</v>
      </c>
      <c r="AV1493" s="13" t="s">
        <v>85</v>
      </c>
      <c r="AW1493" s="13" t="s">
        <v>37</v>
      </c>
      <c r="AX1493" s="13" t="s">
        <v>75</v>
      </c>
      <c r="AY1493" s="245" t="s">
        <v>144</v>
      </c>
    </row>
    <row r="1494" s="13" customFormat="1">
      <c r="A1494" s="13"/>
      <c r="B1494" s="235"/>
      <c r="C1494" s="236"/>
      <c r="D1494" s="227" t="s">
        <v>173</v>
      </c>
      <c r="E1494" s="237" t="s">
        <v>19</v>
      </c>
      <c r="F1494" s="238" t="s">
        <v>1669</v>
      </c>
      <c r="G1494" s="236"/>
      <c r="H1494" s="239">
        <v>197.38999999999999</v>
      </c>
      <c r="I1494" s="240"/>
      <c r="J1494" s="236"/>
      <c r="K1494" s="236"/>
      <c r="L1494" s="241"/>
      <c r="M1494" s="242"/>
      <c r="N1494" s="243"/>
      <c r="O1494" s="243"/>
      <c r="P1494" s="243"/>
      <c r="Q1494" s="243"/>
      <c r="R1494" s="243"/>
      <c r="S1494" s="243"/>
      <c r="T1494" s="244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45" t="s">
        <v>173</v>
      </c>
      <c r="AU1494" s="245" t="s">
        <v>85</v>
      </c>
      <c r="AV1494" s="13" t="s">
        <v>85</v>
      </c>
      <c r="AW1494" s="13" t="s">
        <v>37</v>
      </c>
      <c r="AX1494" s="13" t="s">
        <v>75</v>
      </c>
      <c r="AY1494" s="245" t="s">
        <v>144</v>
      </c>
    </row>
    <row r="1495" s="15" customFormat="1">
      <c r="A1495" s="15"/>
      <c r="B1495" s="261"/>
      <c r="C1495" s="262"/>
      <c r="D1495" s="227" t="s">
        <v>173</v>
      </c>
      <c r="E1495" s="263" t="s">
        <v>19</v>
      </c>
      <c r="F1495" s="264" t="s">
        <v>1649</v>
      </c>
      <c r="G1495" s="262"/>
      <c r="H1495" s="263" t="s">
        <v>19</v>
      </c>
      <c r="I1495" s="265"/>
      <c r="J1495" s="262"/>
      <c r="K1495" s="262"/>
      <c r="L1495" s="266"/>
      <c r="M1495" s="267"/>
      <c r="N1495" s="268"/>
      <c r="O1495" s="268"/>
      <c r="P1495" s="268"/>
      <c r="Q1495" s="268"/>
      <c r="R1495" s="268"/>
      <c r="S1495" s="268"/>
      <c r="T1495" s="269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T1495" s="270" t="s">
        <v>173</v>
      </c>
      <c r="AU1495" s="270" t="s">
        <v>85</v>
      </c>
      <c r="AV1495" s="15" t="s">
        <v>83</v>
      </c>
      <c r="AW1495" s="15" t="s">
        <v>37</v>
      </c>
      <c r="AX1495" s="15" t="s">
        <v>75</v>
      </c>
      <c r="AY1495" s="270" t="s">
        <v>144</v>
      </c>
    </row>
    <row r="1496" s="13" customFormat="1">
      <c r="A1496" s="13"/>
      <c r="B1496" s="235"/>
      <c r="C1496" s="236"/>
      <c r="D1496" s="227" t="s">
        <v>173</v>
      </c>
      <c r="E1496" s="237" t="s">
        <v>19</v>
      </c>
      <c r="F1496" s="238" t="s">
        <v>1670</v>
      </c>
      <c r="G1496" s="236"/>
      <c r="H1496" s="239">
        <v>33.600000000000001</v>
      </c>
      <c r="I1496" s="240"/>
      <c r="J1496" s="236"/>
      <c r="K1496" s="236"/>
      <c r="L1496" s="241"/>
      <c r="M1496" s="242"/>
      <c r="N1496" s="243"/>
      <c r="O1496" s="243"/>
      <c r="P1496" s="243"/>
      <c r="Q1496" s="243"/>
      <c r="R1496" s="243"/>
      <c r="S1496" s="243"/>
      <c r="T1496" s="244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5" t="s">
        <v>173</v>
      </c>
      <c r="AU1496" s="245" t="s">
        <v>85</v>
      </c>
      <c r="AV1496" s="13" t="s">
        <v>85</v>
      </c>
      <c r="AW1496" s="13" t="s">
        <v>37</v>
      </c>
      <c r="AX1496" s="13" t="s">
        <v>75</v>
      </c>
      <c r="AY1496" s="245" t="s">
        <v>144</v>
      </c>
    </row>
    <row r="1497" s="13" customFormat="1">
      <c r="A1497" s="13"/>
      <c r="B1497" s="235"/>
      <c r="C1497" s="236"/>
      <c r="D1497" s="227" t="s">
        <v>173</v>
      </c>
      <c r="E1497" s="237" t="s">
        <v>19</v>
      </c>
      <c r="F1497" s="238" t="s">
        <v>1671</v>
      </c>
      <c r="G1497" s="236"/>
      <c r="H1497" s="239">
        <v>120</v>
      </c>
      <c r="I1497" s="240"/>
      <c r="J1497" s="236"/>
      <c r="K1497" s="236"/>
      <c r="L1497" s="241"/>
      <c r="M1497" s="242"/>
      <c r="N1497" s="243"/>
      <c r="O1497" s="243"/>
      <c r="P1497" s="243"/>
      <c r="Q1497" s="243"/>
      <c r="R1497" s="243"/>
      <c r="S1497" s="243"/>
      <c r="T1497" s="244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45" t="s">
        <v>173</v>
      </c>
      <c r="AU1497" s="245" t="s">
        <v>85</v>
      </c>
      <c r="AV1497" s="13" t="s">
        <v>85</v>
      </c>
      <c r="AW1497" s="13" t="s">
        <v>37</v>
      </c>
      <c r="AX1497" s="13" t="s">
        <v>75</v>
      </c>
      <c r="AY1497" s="245" t="s">
        <v>144</v>
      </c>
    </row>
    <row r="1498" s="14" customFormat="1">
      <c r="A1498" s="14"/>
      <c r="B1498" s="246"/>
      <c r="C1498" s="247"/>
      <c r="D1498" s="227" t="s">
        <v>173</v>
      </c>
      <c r="E1498" s="248" t="s">
        <v>19</v>
      </c>
      <c r="F1498" s="249" t="s">
        <v>175</v>
      </c>
      <c r="G1498" s="247"/>
      <c r="H1498" s="250">
        <v>1751.8769999999995</v>
      </c>
      <c r="I1498" s="251"/>
      <c r="J1498" s="247"/>
      <c r="K1498" s="247"/>
      <c r="L1498" s="252"/>
      <c r="M1498" s="253"/>
      <c r="N1498" s="254"/>
      <c r="O1498" s="254"/>
      <c r="P1498" s="254"/>
      <c r="Q1498" s="254"/>
      <c r="R1498" s="254"/>
      <c r="S1498" s="254"/>
      <c r="T1498" s="255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6" t="s">
        <v>173</v>
      </c>
      <c r="AU1498" s="256" t="s">
        <v>85</v>
      </c>
      <c r="AV1498" s="14" t="s">
        <v>176</v>
      </c>
      <c r="AW1498" s="14" t="s">
        <v>37</v>
      </c>
      <c r="AX1498" s="14" t="s">
        <v>83</v>
      </c>
      <c r="AY1498" s="256" t="s">
        <v>144</v>
      </c>
    </row>
    <row r="1499" s="2" customFormat="1" ht="14.4" customHeight="1">
      <c r="A1499" s="40"/>
      <c r="B1499" s="41"/>
      <c r="C1499" s="282" t="s">
        <v>1758</v>
      </c>
      <c r="D1499" s="282" t="s">
        <v>630</v>
      </c>
      <c r="E1499" s="283" t="s">
        <v>1748</v>
      </c>
      <c r="F1499" s="284" t="s">
        <v>1749</v>
      </c>
      <c r="G1499" s="285" t="s">
        <v>187</v>
      </c>
      <c r="H1499" s="286">
        <v>1839.471</v>
      </c>
      <c r="I1499" s="287"/>
      <c r="J1499" s="288">
        <f>ROUND(I1499*H1499,2)</f>
        <v>0</v>
      </c>
      <c r="K1499" s="284" t="s">
        <v>151</v>
      </c>
      <c r="L1499" s="289"/>
      <c r="M1499" s="290" t="s">
        <v>19</v>
      </c>
      <c r="N1499" s="291" t="s">
        <v>46</v>
      </c>
      <c r="O1499" s="86"/>
      <c r="P1499" s="223">
        <f>O1499*H1499</f>
        <v>0</v>
      </c>
      <c r="Q1499" s="223">
        <v>0</v>
      </c>
      <c r="R1499" s="223">
        <f>Q1499*H1499</f>
        <v>0</v>
      </c>
      <c r="S1499" s="223">
        <v>0</v>
      </c>
      <c r="T1499" s="224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25" t="s">
        <v>549</v>
      </c>
      <c r="AT1499" s="225" t="s">
        <v>630</v>
      </c>
      <c r="AU1499" s="225" t="s">
        <v>85</v>
      </c>
      <c r="AY1499" s="19" t="s">
        <v>144</v>
      </c>
      <c r="BE1499" s="226">
        <f>IF(N1499="základní",J1499,0)</f>
        <v>0</v>
      </c>
      <c r="BF1499" s="226">
        <f>IF(N1499="snížená",J1499,0)</f>
        <v>0</v>
      </c>
      <c r="BG1499" s="226">
        <f>IF(N1499="zákl. přenesená",J1499,0)</f>
        <v>0</v>
      </c>
      <c r="BH1499" s="226">
        <f>IF(N1499="sníž. přenesená",J1499,0)</f>
        <v>0</v>
      </c>
      <c r="BI1499" s="226">
        <f>IF(N1499="nulová",J1499,0)</f>
        <v>0</v>
      </c>
      <c r="BJ1499" s="19" t="s">
        <v>83</v>
      </c>
      <c r="BK1499" s="226">
        <f>ROUND(I1499*H1499,2)</f>
        <v>0</v>
      </c>
      <c r="BL1499" s="19" t="s">
        <v>203</v>
      </c>
      <c r="BM1499" s="225" t="s">
        <v>1759</v>
      </c>
    </row>
    <row r="1500" s="2" customFormat="1">
      <c r="A1500" s="40"/>
      <c r="B1500" s="41"/>
      <c r="C1500" s="42"/>
      <c r="D1500" s="227" t="s">
        <v>154</v>
      </c>
      <c r="E1500" s="42"/>
      <c r="F1500" s="228" t="s">
        <v>1749</v>
      </c>
      <c r="G1500" s="42"/>
      <c r="H1500" s="42"/>
      <c r="I1500" s="229"/>
      <c r="J1500" s="42"/>
      <c r="K1500" s="42"/>
      <c r="L1500" s="46"/>
      <c r="M1500" s="230"/>
      <c r="N1500" s="231"/>
      <c r="O1500" s="86"/>
      <c r="P1500" s="86"/>
      <c r="Q1500" s="86"/>
      <c r="R1500" s="86"/>
      <c r="S1500" s="86"/>
      <c r="T1500" s="87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T1500" s="19" t="s">
        <v>154</v>
      </c>
      <c r="AU1500" s="19" t="s">
        <v>85</v>
      </c>
    </row>
    <row r="1501" s="13" customFormat="1">
      <c r="A1501" s="13"/>
      <c r="B1501" s="235"/>
      <c r="C1501" s="236"/>
      <c r="D1501" s="227" t="s">
        <v>173</v>
      </c>
      <c r="E1501" s="236"/>
      <c r="F1501" s="238" t="s">
        <v>1760</v>
      </c>
      <c r="G1501" s="236"/>
      <c r="H1501" s="239">
        <v>1839.471</v>
      </c>
      <c r="I1501" s="240"/>
      <c r="J1501" s="236"/>
      <c r="K1501" s="236"/>
      <c r="L1501" s="241"/>
      <c r="M1501" s="242"/>
      <c r="N1501" s="243"/>
      <c r="O1501" s="243"/>
      <c r="P1501" s="243"/>
      <c r="Q1501" s="243"/>
      <c r="R1501" s="243"/>
      <c r="S1501" s="243"/>
      <c r="T1501" s="244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5" t="s">
        <v>173</v>
      </c>
      <c r="AU1501" s="245" t="s">
        <v>85</v>
      </c>
      <c r="AV1501" s="13" t="s">
        <v>85</v>
      </c>
      <c r="AW1501" s="13" t="s">
        <v>4</v>
      </c>
      <c r="AX1501" s="13" t="s">
        <v>83</v>
      </c>
      <c r="AY1501" s="245" t="s">
        <v>144</v>
      </c>
    </row>
    <row r="1502" s="2" customFormat="1" ht="14.4" customHeight="1">
      <c r="A1502" s="40"/>
      <c r="B1502" s="41"/>
      <c r="C1502" s="214" t="s">
        <v>1761</v>
      </c>
      <c r="D1502" s="214" t="s">
        <v>147</v>
      </c>
      <c r="E1502" s="215" t="s">
        <v>1762</v>
      </c>
      <c r="F1502" s="216" t="s">
        <v>1763</v>
      </c>
      <c r="G1502" s="217" t="s">
        <v>187</v>
      </c>
      <c r="H1502" s="218">
        <v>300</v>
      </c>
      <c r="I1502" s="219"/>
      <c r="J1502" s="220">
        <f>ROUND(I1502*H1502,2)</f>
        <v>0</v>
      </c>
      <c r="K1502" s="216" t="s">
        <v>151</v>
      </c>
      <c r="L1502" s="46"/>
      <c r="M1502" s="221" t="s">
        <v>19</v>
      </c>
      <c r="N1502" s="222" t="s">
        <v>46</v>
      </c>
      <c r="O1502" s="86"/>
      <c r="P1502" s="223">
        <f>O1502*H1502</f>
        <v>0</v>
      </c>
      <c r="Q1502" s="223">
        <v>0</v>
      </c>
      <c r="R1502" s="223">
        <f>Q1502*H1502</f>
        <v>0</v>
      </c>
      <c r="S1502" s="223">
        <v>0</v>
      </c>
      <c r="T1502" s="224">
        <f>S1502*H1502</f>
        <v>0</v>
      </c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R1502" s="225" t="s">
        <v>203</v>
      </c>
      <c r="AT1502" s="225" t="s">
        <v>147</v>
      </c>
      <c r="AU1502" s="225" t="s">
        <v>85</v>
      </c>
      <c r="AY1502" s="19" t="s">
        <v>144</v>
      </c>
      <c r="BE1502" s="226">
        <f>IF(N1502="základní",J1502,0)</f>
        <v>0</v>
      </c>
      <c r="BF1502" s="226">
        <f>IF(N1502="snížená",J1502,0)</f>
        <v>0</v>
      </c>
      <c r="BG1502" s="226">
        <f>IF(N1502="zákl. přenesená",J1502,0)</f>
        <v>0</v>
      </c>
      <c r="BH1502" s="226">
        <f>IF(N1502="sníž. přenesená",J1502,0)</f>
        <v>0</v>
      </c>
      <c r="BI1502" s="226">
        <f>IF(N1502="nulová",J1502,0)</f>
        <v>0</v>
      </c>
      <c r="BJ1502" s="19" t="s">
        <v>83</v>
      </c>
      <c r="BK1502" s="226">
        <f>ROUND(I1502*H1502,2)</f>
        <v>0</v>
      </c>
      <c r="BL1502" s="19" t="s">
        <v>203</v>
      </c>
      <c r="BM1502" s="225" t="s">
        <v>1764</v>
      </c>
    </row>
    <row r="1503" s="2" customFormat="1">
      <c r="A1503" s="40"/>
      <c r="B1503" s="41"/>
      <c r="C1503" s="42"/>
      <c r="D1503" s="227" t="s">
        <v>154</v>
      </c>
      <c r="E1503" s="42"/>
      <c r="F1503" s="228" t="s">
        <v>1765</v>
      </c>
      <c r="G1503" s="42"/>
      <c r="H1503" s="42"/>
      <c r="I1503" s="229"/>
      <c r="J1503" s="42"/>
      <c r="K1503" s="42"/>
      <c r="L1503" s="46"/>
      <c r="M1503" s="230"/>
      <c r="N1503" s="231"/>
      <c r="O1503" s="86"/>
      <c r="P1503" s="86"/>
      <c r="Q1503" s="86"/>
      <c r="R1503" s="86"/>
      <c r="S1503" s="86"/>
      <c r="T1503" s="87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T1503" s="19" t="s">
        <v>154</v>
      </c>
      <c r="AU1503" s="19" t="s">
        <v>85</v>
      </c>
    </row>
    <row r="1504" s="2" customFormat="1">
      <c r="A1504" s="40"/>
      <c r="B1504" s="41"/>
      <c r="C1504" s="42"/>
      <c r="D1504" s="232" t="s">
        <v>155</v>
      </c>
      <c r="E1504" s="42"/>
      <c r="F1504" s="233" t="s">
        <v>1766</v>
      </c>
      <c r="G1504" s="42"/>
      <c r="H1504" s="42"/>
      <c r="I1504" s="229"/>
      <c r="J1504" s="42"/>
      <c r="K1504" s="42"/>
      <c r="L1504" s="46"/>
      <c r="M1504" s="230"/>
      <c r="N1504" s="231"/>
      <c r="O1504" s="86"/>
      <c r="P1504" s="86"/>
      <c r="Q1504" s="86"/>
      <c r="R1504" s="86"/>
      <c r="S1504" s="86"/>
      <c r="T1504" s="87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T1504" s="19" t="s">
        <v>155</v>
      </c>
      <c r="AU1504" s="19" t="s">
        <v>85</v>
      </c>
    </row>
    <row r="1505" s="13" customFormat="1">
      <c r="A1505" s="13"/>
      <c r="B1505" s="235"/>
      <c r="C1505" s="236"/>
      <c r="D1505" s="227" t="s">
        <v>173</v>
      </c>
      <c r="E1505" s="237" t="s">
        <v>19</v>
      </c>
      <c r="F1505" s="238" t="s">
        <v>1697</v>
      </c>
      <c r="G1505" s="236"/>
      <c r="H1505" s="239">
        <v>300</v>
      </c>
      <c r="I1505" s="240"/>
      <c r="J1505" s="236"/>
      <c r="K1505" s="236"/>
      <c r="L1505" s="241"/>
      <c r="M1505" s="242"/>
      <c r="N1505" s="243"/>
      <c r="O1505" s="243"/>
      <c r="P1505" s="243"/>
      <c r="Q1505" s="243"/>
      <c r="R1505" s="243"/>
      <c r="S1505" s="243"/>
      <c r="T1505" s="244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5" t="s">
        <v>173</v>
      </c>
      <c r="AU1505" s="245" t="s">
        <v>85</v>
      </c>
      <c r="AV1505" s="13" t="s">
        <v>85</v>
      </c>
      <c r="AW1505" s="13" t="s">
        <v>37</v>
      </c>
      <c r="AX1505" s="13" t="s">
        <v>75</v>
      </c>
      <c r="AY1505" s="245" t="s">
        <v>144</v>
      </c>
    </row>
    <row r="1506" s="14" customFormat="1">
      <c r="A1506" s="14"/>
      <c r="B1506" s="246"/>
      <c r="C1506" s="247"/>
      <c r="D1506" s="227" t="s">
        <v>173</v>
      </c>
      <c r="E1506" s="248" t="s">
        <v>19</v>
      </c>
      <c r="F1506" s="249" t="s">
        <v>175</v>
      </c>
      <c r="G1506" s="247"/>
      <c r="H1506" s="250">
        <v>300</v>
      </c>
      <c r="I1506" s="251"/>
      <c r="J1506" s="247"/>
      <c r="K1506" s="247"/>
      <c r="L1506" s="252"/>
      <c r="M1506" s="253"/>
      <c r="N1506" s="254"/>
      <c r="O1506" s="254"/>
      <c r="P1506" s="254"/>
      <c r="Q1506" s="254"/>
      <c r="R1506" s="254"/>
      <c r="S1506" s="254"/>
      <c r="T1506" s="255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56" t="s">
        <v>173</v>
      </c>
      <c r="AU1506" s="256" t="s">
        <v>85</v>
      </c>
      <c r="AV1506" s="14" t="s">
        <v>176</v>
      </c>
      <c r="AW1506" s="14" t="s">
        <v>37</v>
      </c>
      <c r="AX1506" s="14" t="s">
        <v>83</v>
      </c>
      <c r="AY1506" s="256" t="s">
        <v>144</v>
      </c>
    </row>
    <row r="1507" s="2" customFormat="1" ht="14.4" customHeight="1">
      <c r="A1507" s="40"/>
      <c r="B1507" s="41"/>
      <c r="C1507" s="282" t="s">
        <v>1767</v>
      </c>
      <c r="D1507" s="282" t="s">
        <v>630</v>
      </c>
      <c r="E1507" s="283" t="s">
        <v>1748</v>
      </c>
      <c r="F1507" s="284" t="s">
        <v>1749</v>
      </c>
      <c r="G1507" s="285" t="s">
        <v>187</v>
      </c>
      <c r="H1507" s="286">
        <v>315</v>
      </c>
      <c r="I1507" s="287"/>
      <c r="J1507" s="288">
        <f>ROUND(I1507*H1507,2)</f>
        <v>0</v>
      </c>
      <c r="K1507" s="284" t="s">
        <v>151</v>
      </c>
      <c r="L1507" s="289"/>
      <c r="M1507" s="290" t="s">
        <v>19</v>
      </c>
      <c r="N1507" s="291" t="s">
        <v>46</v>
      </c>
      <c r="O1507" s="86"/>
      <c r="P1507" s="223">
        <f>O1507*H1507</f>
        <v>0</v>
      </c>
      <c r="Q1507" s="223">
        <v>0</v>
      </c>
      <c r="R1507" s="223">
        <f>Q1507*H1507</f>
        <v>0</v>
      </c>
      <c r="S1507" s="223">
        <v>0</v>
      </c>
      <c r="T1507" s="224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25" t="s">
        <v>549</v>
      </c>
      <c r="AT1507" s="225" t="s">
        <v>630</v>
      </c>
      <c r="AU1507" s="225" t="s">
        <v>85</v>
      </c>
      <c r="AY1507" s="19" t="s">
        <v>144</v>
      </c>
      <c r="BE1507" s="226">
        <f>IF(N1507="základní",J1507,0)</f>
        <v>0</v>
      </c>
      <c r="BF1507" s="226">
        <f>IF(N1507="snížená",J1507,0)</f>
        <v>0</v>
      </c>
      <c r="BG1507" s="226">
        <f>IF(N1507="zákl. přenesená",J1507,0)</f>
        <v>0</v>
      </c>
      <c r="BH1507" s="226">
        <f>IF(N1507="sníž. přenesená",J1507,0)</f>
        <v>0</v>
      </c>
      <c r="BI1507" s="226">
        <f>IF(N1507="nulová",J1507,0)</f>
        <v>0</v>
      </c>
      <c r="BJ1507" s="19" t="s">
        <v>83</v>
      </c>
      <c r="BK1507" s="226">
        <f>ROUND(I1507*H1507,2)</f>
        <v>0</v>
      </c>
      <c r="BL1507" s="19" t="s">
        <v>203</v>
      </c>
      <c r="BM1507" s="225" t="s">
        <v>1768</v>
      </c>
    </row>
    <row r="1508" s="2" customFormat="1">
      <c r="A1508" s="40"/>
      <c r="B1508" s="41"/>
      <c r="C1508" s="42"/>
      <c r="D1508" s="227" t="s">
        <v>154</v>
      </c>
      <c r="E1508" s="42"/>
      <c r="F1508" s="228" t="s">
        <v>1749</v>
      </c>
      <c r="G1508" s="42"/>
      <c r="H1508" s="42"/>
      <c r="I1508" s="229"/>
      <c r="J1508" s="42"/>
      <c r="K1508" s="42"/>
      <c r="L1508" s="46"/>
      <c r="M1508" s="230"/>
      <c r="N1508" s="231"/>
      <c r="O1508" s="86"/>
      <c r="P1508" s="86"/>
      <c r="Q1508" s="86"/>
      <c r="R1508" s="86"/>
      <c r="S1508" s="86"/>
      <c r="T1508" s="87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9" t="s">
        <v>154</v>
      </c>
      <c r="AU1508" s="19" t="s">
        <v>85</v>
      </c>
    </row>
    <row r="1509" s="13" customFormat="1">
      <c r="A1509" s="13"/>
      <c r="B1509" s="235"/>
      <c r="C1509" s="236"/>
      <c r="D1509" s="227" t="s">
        <v>173</v>
      </c>
      <c r="E1509" s="236"/>
      <c r="F1509" s="238" t="s">
        <v>1769</v>
      </c>
      <c r="G1509" s="236"/>
      <c r="H1509" s="239">
        <v>315</v>
      </c>
      <c r="I1509" s="240"/>
      <c r="J1509" s="236"/>
      <c r="K1509" s="236"/>
      <c r="L1509" s="241"/>
      <c r="M1509" s="242"/>
      <c r="N1509" s="243"/>
      <c r="O1509" s="243"/>
      <c r="P1509" s="243"/>
      <c r="Q1509" s="243"/>
      <c r="R1509" s="243"/>
      <c r="S1509" s="243"/>
      <c r="T1509" s="244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5" t="s">
        <v>173</v>
      </c>
      <c r="AU1509" s="245" t="s">
        <v>85</v>
      </c>
      <c r="AV1509" s="13" t="s">
        <v>85</v>
      </c>
      <c r="AW1509" s="13" t="s">
        <v>4</v>
      </c>
      <c r="AX1509" s="13" t="s">
        <v>83</v>
      </c>
      <c r="AY1509" s="245" t="s">
        <v>144</v>
      </c>
    </row>
    <row r="1510" s="2" customFormat="1" ht="14.4" customHeight="1">
      <c r="A1510" s="40"/>
      <c r="B1510" s="41"/>
      <c r="C1510" s="214" t="s">
        <v>1770</v>
      </c>
      <c r="D1510" s="214" t="s">
        <v>147</v>
      </c>
      <c r="E1510" s="215" t="s">
        <v>1771</v>
      </c>
      <c r="F1510" s="216" t="s">
        <v>1772</v>
      </c>
      <c r="G1510" s="217" t="s">
        <v>187</v>
      </c>
      <c r="H1510" s="218">
        <v>6166.25</v>
      </c>
      <c r="I1510" s="219"/>
      <c r="J1510" s="220">
        <f>ROUND(I1510*H1510,2)</f>
        <v>0</v>
      </c>
      <c r="K1510" s="216" t="s">
        <v>151</v>
      </c>
      <c r="L1510" s="46"/>
      <c r="M1510" s="221" t="s">
        <v>19</v>
      </c>
      <c r="N1510" s="222" t="s">
        <v>46</v>
      </c>
      <c r="O1510" s="86"/>
      <c r="P1510" s="223">
        <f>O1510*H1510</f>
        <v>0</v>
      </c>
      <c r="Q1510" s="223">
        <v>0.00021000000000000001</v>
      </c>
      <c r="R1510" s="223">
        <f>Q1510*H1510</f>
        <v>1.2949125000000001</v>
      </c>
      <c r="S1510" s="223">
        <v>0</v>
      </c>
      <c r="T1510" s="224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25" t="s">
        <v>203</v>
      </c>
      <c r="AT1510" s="225" t="s">
        <v>147</v>
      </c>
      <c r="AU1510" s="225" t="s">
        <v>85</v>
      </c>
      <c r="AY1510" s="19" t="s">
        <v>144</v>
      </c>
      <c r="BE1510" s="226">
        <f>IF(N1510="základní",J1510,0)</f>
        <v>0</v>
      </c>
      <c r="BF1510" s="226">
        <f>IF(N1510="snížená",J1510,0)</f>
        <v>0</v>
      </c>
      <c r="BG1510" s="226">
        <f>IF(N1510="zákl. přenesená",J1510,0)</f>
        <v>0</v>
      </c>
      <c r="BH1510" s="226">
        <f>IF(N1510="sníž. přenesená",J1510,0)</f>
        <v>0</v>
      </c>
      <c r="BI1510" s="226">
        <f>IF(N1510="nulová",J1510,0)</f>
        <v>0</v>
      </c>
      <c r="BJ1510" s="19" t="s">
        <v>83</v>
      </c>
      <c r="BK1510" s="226">
        <f>ROUND(I1510*H1510,2)</f>
        <v>0</v>
      </c>
      <c r="BL1510" s="19" t="s">
        <v>203</v>
      </c>
      <c r="BM1510" s="225" t="s">
        <v>1773</v>
      </c>
    </row>
    <row r="1511" s="2" customFormat="1">
      <c r="A1511" s="40"/>
      <c r="B1511" s="41"/>
      <c r="C1511" s="42"/>
      <c r="D1511" s="227" t="s">
        <v>154</v>
      </c>
      <c r="E1511" s="42"/>
      <c r="F1511" s="228" t="s">
        <v>1774</v>
      </c>
      <c r="G1511" s="42"/>
      <c r="H1511" s="42"/>
      <c r="I1511" s="229"/>
      <c r="J1511" s="42"/>
      <c r="K1511" s="42"/>
      <c r="L1511" s="46"/>
      <c r="M1511" s="230"/>
      <c r="N1511" s="231"/>
      <c r="O1511" s="86"/>
      <c r="P1511" s="86"/>
      <c r="Q1511" s="86"/>
      <c r="R1511" s="86"/>
      <c r="S1511" s="86"/>
      <c r="T1511" s="87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T1511" s="19" t="s">
        <v>154</v>
      </c>
      <c r="AU1511" s="19" t="s">
        <v>85</v>
      </c>
    </row>
    <row r="1512" s="2" customFormat="1">
      <c r="A1512" s="40"/>
      <c r="B1512" s="41"/>
      <c r="C1512" s="42"/>
      <c r="D1512" s="232" t="s">
        <v>155</v>
      </c>
      <c r="E1512" s="42"/>
      <c r="F1512" s="233" t="s">
        <v>1775</v>
      </c>
      <c r="G1512" s="42"/>
      <c r="H1512" s="42"/>
      <c r="I1512" s="229"/>
      <c r="J1512" s="42"/>
      <c r="K1512" s="42"/>
      <c r="L1512" s="46"/>
      <c r="M1512" s="230"/>
      <c r="N1512" s="231"/>
      <c r="O1512" s="86"/>
      <c r="P1512" s="86"/>
      <c r="Q1512" s="86"/>
      <c r="R1512" s="86"/>
      <c r="S1512" s="86"/>
      <c r="T1512" s="87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T1512" s="19" t="s">
        <v>155</v>
      </c>
      <c r="AU1512" s="19" t="s">
        <v>85</v>
      </c>
    </row>
    <row r="1513" s="15" customFormat="1">
      <c r="A1513" s="15"/>
      <c r="B1513" s="261"/>
      <c r="C1513" s="262"/>
      <c r="D1513" s="227" t="s">
        <v>173</v>
      </c>
      <c r="E1513" s="263" t="s">
        <v>19</v>
      </c>
      <c r="F1513" s="264" t="s">
        <v>396</v>
      </c>
      <c r="G1513" s="262"/>
      <c r="H1513" s="263" t="s">
        <v>19</v>
      </c>
      <c r="I1513" s="265"/>
      <c r="J1513" s="262"/>
      <c r="K1513" s="262"/>
      <c r="L1513" s="266"/>
      <c r="M1513" s="267"/>
      <c r="N1513" s="268"/>
      <c r="O1513" s="268"/>
      <c r="P1513" s="268"/>
      <c r="Q1513" s="268"/>
      <c r="R1513" s="268"/>
      <c r="S1513" s="268"/>
      <c r="T1513" s="269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T1513" s="270" t="s">
        <v>173</v>
      </c>
      <c r="AU1513" s="270" t="s">
        <v>85</v>
      </c>
      <c r="AV1513" s="15" t="s">
        <v>83</v>
      </c>
      <c r="AW1513" s="15" t="s">
        <v>37</v>
      </c>
      <c r="AX1513" s="15" t="s">
        <v>75</v>
      </c>
      <c r="AY1513" s="270" t="s">
        <v>144</v>
      </c>
    </row>
    <row r="1514" s="13" customFormat="1">
      <c r="A1514" s="13"/>
      <c r="B1514" s="235"/>
      <c r="C1514" s="236"/>
      <c r="D1514" s="227" t="s">
        <v>173</v>
      </c>
      <c r="E1514" s="237" t="s">
        <v>19</v>
      </c>
      <c r="F1514" s="238" t="s">
        <v>1630</v>
      </c>
      <c r="G1514" s="236"/>
      <c r="H1514" s="239">
        <v>53</v>
      </c>
      <c r="I1514" s="240"/>
      <c r="J1514" s="236"/>
      <c r="K1514" s="236"/>
      <c r="L1514" s="241"/>
      <c r="M1514" s="242"/>
      <c r="N1514" s="243"/>
      <c r="O1514" s="243"/>
      <c r="P1514" s="243"/>
      <c r="Q1514" s="243"/>
      <c r="R1514" s="243"/>
      <c r="S1514" s="243"/>
      <c r="T1514" s="244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5" t="s">
        <v>173</v>
      </c>
      <c r="AU1514" s="245" t="s">
        <v>85</v>
      </c>
      <c r="AV1514" s="13" t="s">
        <v>85</v>
      </c>
      <c r="AW1514" s="13" t="s">
        <v>37</v>
      </c>
      <c r="AX1514" s="13" t="s">
        <v>75</v>
      </c>
      <c r="AY1514" s="245" t="s">
        <v>144</v>
      </c>
    </row>
    <row r="1515" s="13" customFormat="1">
      <c r="A1515" s="13"/>
      <c r="B1515" s="235"/>
      <c r="C1515" s="236"/>
      <c r="D1515" s="227" t="s">
        <v>173</v>
      </c>
      <c r="E1515" s="237" t="s">
        <v>19</v>
      </c>
      <c r="F1515" s="238" t="s">
        <v>1631</v>
      </c>
      <c r="G1515" s="236"/>
      <c r="H1515" s="239">
        <v>108.252</v>
      </c>
      <c r="I1515" s="240"/>
      <c r="J1515" s="236"/>
      <c r="K1515" s="236"/>
      <c r="L1515" s="241"/>
      <c r="M1515" s="242"/>
      <c r="N1515" s="243"/>
      <c r="O1515" s="243"/>
      <c r="P1515" s="243"/>
      <c r="Q1515" s="243"/>
      <c r="R1515" s="243"/>
      <c r="S1515" s="243"/>
      <c r="T1515" s="244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5" t="s">
        <v>173</v>
      </c>
      <c r="AU1515" s="245" t="s">
        <v>85</v>
      </c>
      <c r="AV1515" s="13" t="s">
        <v>85</v>
      </c>
      <c r="AW1515" s="13" t="s">
        <v>37</v>
      </c>
      <c r="AX1515" s="13" t="s">
        <v>75</v>
      </c>
      <c r="AY1515" s="245" t="s">
        <v>144</v>
      </c>
    </row>
    <row r="1516" s="15" customFormat="1">
      <c r="A1516" s="15"/>
      <c r="B1516" s="261"/>
      <c r="C1516" s="262"/>
      <c r="D1516" s="227" t="s">
        <v>173</v>
      </c>
      <c r="E1516" s="263" t="s">
        <v>19</v>
      </c>
      <c r="F1516" s="264" t="s">
        <v>491</v>
      </c>
      <c r="G1516" s="262"/>
      <c r="H1516" s="263" t="s">
        <v>19</v>
      </c>
      <c r="I1516" s="265"/>
      <c r="J1516" s="262"/>
      <c r="K1516" s="262"/>
      <c r="L1516" s="266"/>
      <c r="M1516" s="267"/>
      <c r="N1516" s="268"/>
      <c r="O1516" s="268"/>
      <c r="P1516" s="268"/>
      <c r="Q1516" s="268"/>
      <c r="R1516" s="268"/>
      <c r="S1516" s="268"/>
      <c r="T1516" s="269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T1516" s="270" t="s">
        <v>173</v>
      </c>
      <c r="AU1516" s="270" t="s">
        <v>85</v>
      </c>
      <c r="AV1516" s="15" t="s">
        <v>83</v>
      </c>
      <c r="AW1516" s="15" t="s">
        <v>37</v>
      </c>
      <c r="AX1516" s="15" t="s">
        <v>75</v>
      </c>
      <c r="AY1516" s="270" t="s">
        <v>144</v>
      </c>
    </row>
    <row r="1517" s="13" customFormat="1">
      <c r="A1517" s="13"/>
      <c r="B1517" s="235"/>
      <c r="C1517" s="236"/>
      <c r="D1517" s="227" t="s">
        <v>173</v>
      </c>
      <c r="E1517" s="237" t="s">
        <v>19</v>
      </c>
      <c r="F1517" s="238" t="s">
        <v>1632</v>
      </c>
      <c r="G1517" s="236"/>
      <c r="H1517" s="239">
        <v>410.5</v>
      </c>
      <c r="I1517" s="240"/>
      <c r="J1517" s="236"/>
      <c r="K1517" s="236"/>
      <c r="L1517" s="241"/>
      <c r="M1517" s="242"/>
      <c r="N1517" s="243"/>
      <c r="O1517" s="243"/>
      <c r="P1517" s="243"/>
      <c r="Q1517" s="243"/>
      <c r="R1517" s="243"/>
      <c r="S1517" s="243"/>
      <c r="T1517" s="244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5" t="s">
        <v>173</v>
      </c>
      <c r="AU1517" s="245" t="s">
        <v>85</v>
      </c>
      <c r="AV1517" s="13" t="s">
        <v>85</v>
      </c>
      <c r="AW1517" s="13" t="s">
        <v>37</v>
      </c>
      <c r="AX1517" s="13" t="s">
        <v>75</v>
      </c>
      <c r="AY1517" s="245" t="s">
        <v>144</v>
      </c>
    </row>
    <row r="1518" s="13" customFormat="1">
      <c r="A1518" s="13"/>
      <c r="B1518" s="235"/>
      <c r="C1518" s="236"/>
      <c r="D1518" s="227" t="s">
        <v>173</v>
      </c>
      <c r="E1518" s="237" t="s">
        <v>19</v>
      </c>
      <c r="F1518" s="238" t="s">
        <v>1633</v>
      </c>
      <c r="G1518" s="236"/>
      <c r="H1518" s="239">
        <v>728.43899999999996</v>
      </c>
      <c r="I1518" s="240"/>
      <c r="J1518" s="236"/>
      <c r="K1518" s="236"/>
      <c r="L1518" s="241"/>
      <c r="M1518" s="242"/>
      <c r="N1518" s="243"/>
      <c r="O1518" s="243"/>
      <c r="P1518" s="243"/>
      <c r="Q1518" s="243"/>
      <c r="R1518" s="243"/>
      <c r="S1518" s="243"/>
      <c r="T1518" s="244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5" t="s">
        <v>173</v>
      </c>
      <c r="AU1518" s="245" t="s">
        <v>85</v>
      </c>
      <c r="AV1518" s="13" t="s">
        <v>85</v>
      </c>
      <c r="AW1518" s="13" t="s">
        <v>37</v>
      </c>
      <c r="AX1518" s="13" t="s">
        <v>75</v>
      </c>
      <c r="AY1518" s="245" t="s">
        <v>144</v>
      </c>
    </row>
    <row r="1519" s="13" customFormat="1">
      <c r="A1519" s="13"/>
      <c r="B1519" s="235"/>
      <c r="C1519" s="236"/>
      <c r="D1519" s="227" t="s">
        <v>173</v>
      </c>
      <c r="E1519" s="237" t="s">
        <v>19</v>
      </c>
      <c r="F1519" s="238" t="s">
        <v>1634</v>
      </c>
      <c r="G1519" s="236"/>
      <c r="H1519" s="239">
        <v>362.255</v>
      </c>
      <c r="I1519" s="240"/>
      <c r="J1519" s="236"/>
      <c r="K1519" s="236"/>
      <c r="L1519" s="241"/>
      <c r="M1519" s="242"/>
      <c r="N1519" s="243"/>
      <c r="O1519" s="243"/>
      <c r="P1519" s="243"/>
      <c r="Q1519" s="243"/>
      <c r="R1519" s="243"/>
      <c r="S1519" s="243"/>
      <c r="T1519" s="244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5" t="s">
        <v>173</v>
      </c>
      <c r="AU1519" s="245" t="s">
        <v>85</v>
      </c>
      <c r="AV1519" s="13" t="s">
        <v>85</v>
      </c>
      <c r="AW1519" s="13" t="s">
        <v>37</v>
      </c>
      <c r="AX1519" s="13" t="s">
        <v>75</v>
      </c>
      <c r="AY1519" s="245" t="s">
        <v>144</v>
      </c>
    </row>
    <row r="1520" s="15" customFormat="1">
      <c r="A1520" s="15"/>
      <c r="B1520" s="261"/>
      <c r="C1520" s="262"/>
      <c r="D1520" s="227" t="s">
        <v>173</v>
      </c>
      <c r="E1520" s="263" t="s">
        <v>19</v>
      </c>
      <c r="F1520" s="264" t="s">
        <v>1635</v>
      </c>
      <c r="G1520" s="262"/>
      <c r="H1520" s="263" t="s">
        <v>19</v>
      </c>
      <c r="I1520" s="265"/>
      <c r="J1520" s="262"/>
      <c r="K1520" s="262"/>
      <c r="L1520" s="266"/>
      <c r="M1520" s="267"/>
      <c r="N1520" s="268"/>
      <c r="O1520" s="268"/>
      <c r="P1520" s="268"/>
      <c r="Q1520" s="268"/>
      <c r="R1520" s="268"/>
      <c r="S1520" s="268"/>
      <c r="T1520" s="269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70" t="s">
        <v>173</v>
      </c>
      <c r="AU1520" s="270" t="s">
        <v>85</v>
      </c>
      <c r="AV1520" s="15" t="s">
        <v>83</v>
      </c>
      <c r="AW1520" s="15" t="s">
        <v>37</v>
      </c>
      <c r="AX1520" s="15" t="s">
        <v>75</v>
      </c>
      <c r="AY1520" s="270" t="s">
        <v>144</v>
      </c>
    </row>
    <row r="1521" s="13" customFormat="1">
      <c r="A1521" s="13"/>
      <c r="B1521" s="235"/>
      <c r="C1521" s="236"/>
      <c r="D1521" s="227" t="s">
        <v>173</v>
      </c>
      <c r="E1521" s="237" t="s">
        <v>19</v>
      </c>
      <c r="F1521" s="238" t="s">
        <v>1636</v>
      </c>
      <c r="G1521" s="236"/>
      <c r="H1521" s="239">
        <v>24.199999999999999</v>
      </c>
      <c r="I1521" s="240"/>
      <c r="J1521" s="236"/>
      <c r="K1521" s="236"/>
      <c r="L1521" s="241"/>
      <c r="M1521" s="242"/>
      <c r="N1521" s="243"/>
      <c r="O1521" s="243"/>
      <c r="P1521" s="243"/>
      <c r="Q1521" s="243"/>
      <c r="R1521" s="243"/>
      <c r="S1521" s="243"/>
      <c r="T1521" s="244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5" t="s">
        <v>173</v>
      </c>
      <c r="AU1521" s="245" t="s">
        <v>85</v>
      </c>
      <c r="AV1521" s="13" t="s">
        <v>85</v>
      </c>
      <c r="AW1521" s="13" t="s">
        <v>37</v>
      </c>
      <c r="AX1521" s="13" t="s">
        <v>75</v>
      </c>
      <c r="AY1521" s="245" t="s">
        <v>144</v>
      </c>
    </row>
    <row r="1522" s="13" customFormat="1">
      <c r="A1522" s="13"/>
      <c r="B1522" s="235"/>
      <c r="C1522" s="236"/>
      <c r="D1522" s="227" t="s">
        <v>173</v>
      </c>
      <c r="E1522" s="237" t="s">
        <v>19</v>
      </c>
      <c r="F1522" s="238" t="s">
        <v>1637</v>
      </c>
      <c r="G1522" s="236"/>
      <c r="H1522" s="239">
        <v>801.78399999999999</v>
      </c>
      <c r="I1522" s="240"/>
      <c r="J1522" s="236"/>
      <c r="K1522" s="236"/>
      <c r="L1522" s="241"/>
      <c r="M1522" s="242"/>
      <c r="N1522" s="243"/>
      <c r="O1522" s="243"/>
      <c r="P1522" s="243"/>
      <c r="Q1522" s="243"/>
      <c r="R1522" s="243"/>
      <c r="S1522" s="243"/>
      <c r="T1522" s="244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5" t="s">
        <v>173</v>
      </c>
      <c r="AU1522" s="245" t="s">
        <v>85</v>
      </c>
      <c r="AV1522" s="13" t="s">
        <v>85</v>
      </c>
      <c r="AW1522" s="13" t="s">
        <v>37</v>
      </c>
      <c r="AX1522" s="13" t="s">
        <v>75</v>
      </c>
      <c r="AY1522" s="245" t="s">
        <v>144</v>
      </c>
    </row>
    <row r="1523" s="15" customFormat="1">
      <c r="A1523" s="15"/>
      <c r="B1523" s="261"/>
      <c r="C1523" s="262"/>
      <c r="D1523" s="227" t="s">
        <v>173</v>
      </c>
      <c r="E1523" s="263" t="s">
        <v>19</v>
      </c>
      <c r="F1523" s="264" t="s">
        <v>1638</v>
      </c>
      <c r="G1523" s="262"/>
      <c r="H1523" s="263" t="s">
        <v>19</v>
      </c>
      <c r="I1523" s="265"/>
      <c r="J1523" s="262"/>
      <c r="K1523" s="262"/>
      <c r="L1523" s="266"/>
      <c r="M1523" s="267"/>
      <c r="N1523" s="268"/>
      <c r="O1523" s="268"/>
      <c r="P1523" s="268"/>
      <c r="Q1523" s="268"/>
      <c r="R1523" s="268"/>
      <c r="S1523" s="268"/>
      <c r="T1523" s="269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T1523" s="270" t="s">
        <v>173</v>
      </c>
      <c r="AU1523" s="270" t="s">
        <v>85</v>
      </c>
      <c r="AV1523" s="15" t="s">
        <v>83</v>
      </c>
      <c r="AW1523" s="15" t="s">
        <v>37</v>
      </c>
      <c r="AX1523" s="15" t="s">
        <v>75</v>
      </c>
      <c r="AY1523" s="270" t="s">
        <v>144</v>
      </c>
    </row>
    <row r="1524" s="13" customFormat="1">
      <c r="A1524" s="13"/>
      <c r="B1524" s="235"/>
      <c r="C1524" s="236"/>
      <c r="D1524" s="227" t="s">
        <v>173</v>
      </c>
      <c r="E1524" s="237" t="s">
        <v>19</v>
      </c>
      <c r="F1524" s="238" t="s">
        <v>1639</v>
      </c>
      <c r="G1524" s="236"/>
      <c r="H1524" s="239">
        <v>24.199999999999999</v>
      </c>
      <c r="I1524" s="240"/>
      <c r="J1524" s="236"/>
      <c r="K1524" s="236"/>
      <c r="L1524" s="241"/>
      <c r="M1524" s="242"/>
      <c r="N1524" s="243"/>
      <c r="O1524" s="243"/>
      <c r="P1524" s="243"/>
      <c r="Q1524" s="243"/>
      <c r="R1524" s="243"/>
      <c r="S1524" s="243"/>
      <c r="T1524" s="244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5" t="s">
        <v>173</v>
      </c>
      <c r="AU1524" s="245" t="s">
        <v>85</v>
      </c>
      <c r="AV1524" s="13" t="s">
        <v>85</v>
      </c>
      <c r="AW1524" s="13" t="s">
        <v>37</v>
      </c>
      <c r="AX1524" s="13" t="s">
        <v>75</v>
      </c>
      <c r="AY1524" s="245" t="s">
        <v>144</v>
      </c>
    </row>
    <row r="1525" s="13" customFormat="1">
      <c r="A1525" s="13"/>
      <c r="B1525" s="235"/>
      <c r="C1525" s="236"/>
      <c r="D1525" s="227" t="s">
        <v>173</v>
      </c>
      <c r="E1525" s="237" t="s">
        <v>19</v>
      </c>
      <c r="F1525" s="238" t="s">
        <v>1640</v>
      </c>
      <c r="G1525" s="236"/>
      <c r="H1525" s="239">
        <v>801.78399999999999</v>
      </c>
      <c r="I1525" s="240"/>
      <c r="J1525" s="236"/>
      <c r="K1525" s="236"/>
      <c r="L1525" s="241"/>
      <c r="M1525" s="242"/>
      <c r="N1525" s="243"/>
      <c r="O1525" s="243"/>
      <c r="P1525" s="243"/>
      <c r="Q1525" s="243"/>
      <c r="R1525" s="243"/>
      <c r="S1525" s="243"/>
      <c r="T1525" s="244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5" t="s">
        <v>173</v>
      </c>
      <c r="AU1525" s="245" t="s">
        <v>85</v>
      </c>
      <c r="AV1525" s="13" t="s">
        <v>85</v>
      </c>
      <c r="AW1525" s="13" t="s">
        <v>37</v>
      </c>
      <c r="AX1525" s="13" t="s">
        <v>75</v>
      </c>
      <c r="AY1525" s="245" t="s">
        <v>144</v>
      </c>
    </row>
    <row r="1526" s="15" customFormat="1">
      <c r="A1526" s="15"/>
      <c r="B1526" s="261"/>
      <c r="C1526" s="262"/>
      <c r="D1526" s="227" t="s">
        <v>173</v>
      </c>
      <c r="E1526" s="263" t="s">
        <v>19</v>
      </c>
      <c r="F1526" s="264" t="s">
        <v>1641</v>
      </c>
      <c r="G1526" s="262"/>
      <c r="H1526" s="263" t="s">
        <v>19</v>
      </c>
      <c r="I1526" s="265"/>
      <c r="J1526" s="262"/>
      <c r="K1526" s="262"/>
      <c r="L1526" s="266"/>
      <c r="M1526" s="267"/>
      <c r="N1526" s="268"/>
      <c r="O1526" s="268"/>
      <c r="P1526" s="268"/>
      <c r="Q1526" s="268"/>
      <c r="R1526" s="268"/>
      <c r="S1526" s="268"/>
      <c r="T1526" s="269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70" t="s">
        <v>173</v>
      </c>
      <c r="AU1526" s="270" t="s">
        <v>85</v>
      </c>
      <c r="AV1526" s="15" t="s">
        <v>83</v>
      </c>
      <c r="AW1526" s="15" t="s">
        <v>37</v>
      </c>
      <c r="AX1526" s="15" t="s">
        <v>75</v>
      </c>
      <c r="AY1526" s="270" t="s">
        <v>144</v>
      </c>
    </row>
    <row r="1527" s="13" customFormat="1">
      <c r="A1527" s="13"/>
      <c r="B1527" s="235"/>
      <c r="C1527" s="236"/>
      <c r="D1527" s="227" t="s">
        <v>173</v>
      </c>
      <c r="E1527" s="237" t="s">
        <v>19</v>
      </c>
      <c r="F1527" s="238" t="s">
        <v>1642</v>
      </c>
      <c r="G1527" s="236"/>
      <c r="H1527" s="239">
        <v>0</v>
      </c>
      <c r="I1527" s="240"/>
      <c r="J1527" s="236"/>
      <c r="K1527" s="236"/>
      <c r="L1527" s="241"/>
      <c r="M1527" s="242"/>
      <c r="N1527" s="243"/>
      <c r="O1527" s="243"/>
      <c r="P1527" s="243"/>
      <c r="Q1527" s="243"/>
      <c r="R1527" s="243"/>
      <c r="S1527" s="243"/>
      <c r="T1527" s="244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5" t="s">
        <v>173</v>
      </c>
      <c r="AU1527" s="245" t="s">
        <v>85</v>
      </c>
      <c r="AV1527" s="13" t="s">
        <v>85</v>
      </c>
      <c r="AW1527" s="13" t="s">
        <v>37</v>
      </c>
      <c r="AX1527" s="13" t="s">
        <v>75</v>
      </c>
      <c r="AY1527" s="245" t="s">
        <v>144</v>
      </c>
    </row>
    <row r="1528" s="13" customFormat="1">
      <c r="A1528" s="13"/>
      <c r="B1528" s="235"/>
      <c r="C1528" s="236"/>
      <c r="D1528" s="227" t="s">
        <v>173</v>
      </c>
      <c r="E1528" s="237" t="s">
        <v>19</v>
      </c>
      <c r="F1528" s="238" t="s">
        <v>1640</v>
      </c>
      <c r="G1528" s="236"/>
      <c r="H1528" s="239">
        <v>801.78399999999999</v>
      </c>
      <c r="I1528" s="240"/>
      <c r="J1528" s="236"/>
      <c r="K1528" s="236"/>
      <c r="L1528" s="241"/>
      <c r="M1528" s="242"/>
      <c r="N1528" s="243"/>
      <c r="O1528" s="243"/>
      <c r="P1528" s="243"/>
      <c r="Q1528" s="243"/>
      <c r="R1528" s="243"/>
      <c r="S1528" s="243"/>
      <c r="T1528" s="244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45" t="s">
        <v>173</v>
      </c>
      <c r="AU1528" s="245" t="s">
        <v>85</v>
      </c>
      <c r="AV1528" s="13" t="s">
        <v>85</v>
      </c>
      <c r="AW1528" s="13" t="s">
        <v>37</v>
      </c>
      <c r="AX1528" s="13" t="s">
        <v>75</v>
      </c>
      <c r="AY1528" s="245" t="s">
        <v>144</v>
      </c>
    </row>
    <row r="1529" s="15" customFormat="1">
      <c r="A1529" s="15"/>
      <c r="B1529" s="261"/>
      <c r="C1529" s="262"/>
      <c r="D1529" s="227" t="s">
        <v>173</v>
      </c>
      <c r="E1529" s="263" t="s">
        <v>19</v>
      </c>
      <c r="F1529" s="264" t="s">
        <v>1643</v>
      </c>
      <c r="G1529" s="262"/>
      <c r="H1529" s="263" t="s">
        <v>19</v>
      </c>
      <c r="I1529" s="265"/>
      <c r="J1529" s="262"/>
      <c r="K1529" s="262"/>
      <c r="L1529" s="266"/>
      <c r="M1529" s="267"/>
      <c r="N1529" s="268"/>
      <c r="O1529" s="268"/>
      <c r="P1529" s="268"/>
      <c r="Q1529" s="268"/>
      <c r="R1529" s="268"/>
      <c r="S1529" s="268"/>
      <c r="T1529" s="269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T1529" s="270" t="s">
        <v>173</v>
      </c>
      <c r="AU1529" s="270" t="s">
        <v>85</v>
      </c>
      <c r="AV1529" s="15" t="s">
        <v>83</v>
      </c>
      <c r="AW1529" s="15" t="s">
        <v>37</v>
      </c>
      <c r="AX1529" s="15" t="s">
        <v>75</v>
      </c>
      <c r="AY1529" s="270" t="s">
        <v>144</v>
      </c>
    </row>
    <row r="1530" s="13" customFormat="1">
      <c r="A1530" s="13"/>
      <c r="B1530" s="235"/>
      <c r="C1530" s="236"/>
      <c r="D1530" s="227" t="s">
        <v>173</v>
      </c>
      <c r="E1530" s="237" t="s">
        <v>19</v>
      </c>
      <c r="F1530" s="238" t="s">
        <v>1644</v>
      </c>
      <c r="G1530" s="236"/>
      <c r="H1530" s="239">
        <v>224.86600000000001</v>
      </c>
      <c r="I1530" s="240"/>
      <c r="J1530" s="236"/>
      <c r="K1530" s="236"/>
      <c r="L1530" s="241"/>
      <c r="M1530" s="242"/>
      <c r="N1530" s="243"/>
      <c r="O1530" s="243"/>
      <c r="P1530" s="243"/>
      <c r="Q1530" s="243"/>
      <c r="R1530" s="243"/>
      <c r="S1530" s="243"/>
      <c r="T1530" s="244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45" t="s">
        <v>173</v>
      </c>
      <c r="AU1530" s="245" t="s">
        <v>85</v>
      </c>
      <c r="AV1530" s="13" t="s">
        <v>85</v>
      </c>
      <c r="AW1530" s="13" t="s">
        <v>37</v>
      </c>
      <c r="AX1530" s="13" t="s">
        <v>75</v>
      </c>
      <c r="AY1530" s="245" t="s">
        <v>144</v>
      </c>
    </row>
    <row r="1531" s="13" customFormat="1">
      <c r="A1531" s="13"/>
      <c r="B1531" s="235"/>
      <c r="C1531" s="236"/>
      <c r="D1531" s="227" t="s">
        <v>173</v>
      </c>
      <c r="E1531" s="237" t="s">
        <v>19</v>
      </c>
      <c r="F1531" s="238" t="s">
        <v>1645</v>
      </c>
      <c r="G1531" s="236"/>
      <c r="H1531" s="239">
        <v>718.399</v>
      </c>
      <c r="I1531" s="240"/>
      <c r="J1531" s="236"/>
      <c r="K1531" s="236"/>
      <c r="L1531" s="241"/>
      <c r="M1531" s="242"/>
      <c r="N1531" s="243"/>
      <c r="O1531" s="243"/>
      <c r="P1531" s="243"/>
      <c r="Q1531" s="243"/>
      <c r="R1531" s="243"/>
      <c r="S1531" s="243"/>
      <c r="T1531" s="244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45" t="s">
        <v>173</v>
      </c>
      <c r="AU1531" s="245" t="s">
        <v>85</v>
      </c>
      <c r="AV1531" s="13" t="s">
        <v>85</v>
      </c>
      <c r="AW1531" s="13" t="s">
        <v>37</v>
      </c>
      <c r="AX1531" s="13" t="s">
        <v>75</v>
      </c>
      <c r="AY1531" s="245" t="s">
        <v>144</v>
      </c>
    </row>
    <row r="1532" s="15" customFormat="1">
      <c r="A1532" s="15"/>
      <c r="B1532" s="261"/>
      <c r="C1532" s="262"/>
      <c r="D1532" s="227" t="s">
        <v>173</v>
      </c>
      <c r="E1532" s="263" t="s">
        <v>19</v>
      </c>
      <c r="F1532" s="264" t="s">
        <v>1646</v>
      </c>
      <c r="G1532" s="262"/>
      <c r="H1532" s="263" t="s">
        <v>19</v>
      </c>
      <c r="I1532" s="265"/>
      <c r="J1532" s="262"/>
      <c r="K1532" s="262"/>
      <c r="L1532" s="266"/>
      <c r="M1532" s="267"/>
      <c r="N1532" s="268"/>
      <c r="O1532" s="268"/>
      <c r="P1532" s="268"/>
      <c r="Q1532" s="268"/>
      <c r="R1532" s="268"/>
      <c r="S1532" s="268"/>
      <c r="T1532" s="269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70" t="s">
        <v>173</v>
      </c>
      <c r="AU1532" s="270" t="s">
        <v>85</v>
      </c>
      <c r="AV1532" s="15" t="s">
        <v>83</v>
      </c>
      <c r="AW1532" s="15" t="s">
        <v>37</v>
      </c>
      <c r="AX1532" s="15" t="s">
        <v>75</v>
      </c>
      <c r="AY1532" s="270" t="s">
        <v>144</v>
      </c>
    </row>
    <row r="1533" s="13" customFormat="1">
      <c r="A1533" s="13"/>
      <c r="B1533" s="235"/>
      <c r="C1533" s="236"/>
      <c r="D1533" s="227" t="s">
        <v>173</v>
      </c>
      <c r="E1533" s="237" t="s">
        <v>19</v>
      </c>
      <c r="F1533" s="238" t="s">
        <v>1647</v>
      </c>
      <c r="G1533" s="236"/>
      <c r="H1533" s="239">
        <v>147.857</v>
      </c>
      <c r="I1533" s="240"/>
      <c r="J1533" s="236"/>
      <c r="K1533" s="236"/>
      <c r="L1533" s="241"/>
      <c r="M1533" s="242"/>
      <c r="N1533" s="243"/>
      <c r="O1533" s="243"/>
      <c r="P1533" s="243"/>
      <c r="Q1533" s="243"/>
      <c r="R1533" s="243"/>
      <c r="S1533" s="243"/>
      <c r="T1533" s="244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45" t="s">
        <v>173</v>
      </c>
      <c r="AU1533" s="245" t="s">
        <v>85</v>
      </c>
      <c r="AV1533" s="13" t="s">
        <v>85</v>
      </c>
      <c r="AW1533" s="13" t="s">
        <v>37</v>
      </c>
      <c r="AX1533" s="13" t="s">
        <v>75</v>
      </c>
      <c r="AY1533" s="245" t="s">
        <v>144</v>
      </c>
    </row>
    <row r="1534" s="13" customFormat="1">
      <c r="A1534" s="13"/>
      <c r="B1534" s="235"/>
      <c r="C1534" s="236"/>
      <c r="D1534" s="227" t="s">
        <v>173</v>
      </c>
      <c r="E1534" s="237" t="s">
        <v>19</v>
      </c>
      <c r="F1534" s="238" t="s">
        <v>1648</v>
      </c>
      <c r="G1534" s="236"/>
      <c r="H1534" s="239">
        <v>820.87</v>
      </c>
      <c r="I1534" s="240"/>
      <c r="J1534" s="236"/>
      <c r="K1534" s="236"/>
      <c r="L1534" s="241"/>
      <c r="M1534" s="242"/>
      <c r="N1534" s="243"/>
      <c r="O1534" s="243"/>
      <c r="P1534" s="243"/>
      <c r="Q1534" s="243"/>
      <c r="R1534" s="243"/>
      <c r="S1534" s="243"/>
      <c r="T1534" s="244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45" t="s">
        <v>173</v>
      </c>
      <c r="AU1534" s="245" t="s">
        <v>85</v>
      </c>
      <c r="AV1534" s="13" t="s">
        <v>85</v>
      </c>
      <c r="AW1534" s="13" t="s">
        <v>37</v>
      </c>
      <c r="AX1534" s="13" t="s">
        <v>75</v>
      </c>
      <c r="AY1534" s="245" t="s">
        <v>144</v>
      </c>
    </row>
    <row r="1535" s="15" customFormat="1">
      <c r="A1535" s="15"/>
      <c r="B1535" s="261"/>
      <c r="C1535" s="262"/>
      <c r="D1535" s="227" t="s">
        <v>173</v>
      </c>
      <c r="E1535" s="263" t="s">
        <v>19</v>
      </c>
      <c r="F1535" s="264" t="s">
        <v>1649</v>
      </c>
      <c r="G1535" s="262"/>
      <c r="H1535" s="263" t="s">
        <v>19</v>
      </c>
      <c r="I1535" s="265"/>
      <c r="J1535" s="262"/>
      <c r="K1535" s="262"/>
      <c r="L1535" s="266"/>
      <c r="M1535" s="267"/>
      <c r="N1535" s="268"/>
      <c r="O1535" s="268"/>
      <c r="P1535" s="268"/>
      <c r="Q1535" s="268"/>
      <c r="R1535" s="268"/>
      <c r="S1535" s="268"/>
      <c r="T1535" s="269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70" t="s">
        <v>173</v>
      </c>
      <c r="AU1535" s="270" t="s">
        <v>85</v>
      </c>
      <c r="AV1535" s="15" t="s">
        <v>83</v>
      </c>
      <c r="AW1535" s="15" t="s">
        <v>37</v>
      </c>
      <c r="AX1535" s="15" t="s">
        <v>75</v>
      </c>
      <c r="AY1535" s="270" t="s">
        <v>144</v>
      </c>
    </row>
    <row r="1536" s="13" customFormat="1">
      <c r="A1536" s="13"/>
      <c r="B1536" s="235"/>
      <c r="C1536" s="236"/>
      <c r="D1536" s="227" t="s">
        <v>173</v>
      </c>
      <c r="E1536" s="237" t="s">
        <v>19</v>
      </c>
      <c r="F1536" s="238" t="s">
        <v>1650</v>
      </c>
      <c r="G1536" s="236"/>
      <c r="H1536" s="239">
        <v>44.899999999999999</v>
      </c>
      <c r="I1536" s="240"/>
      <c r="J1536" s="236"/>
      <c r="K1536" s="236"/>
      <c r="L1536" s="241"/>
      <c r="M1536" s="242"/>
      <c r="N1536" s="243"/>
      <c r="O1536" s="243"/>
      <c r="P1536" s="243"/>
      <c r="Q1536" s="243"/>
      <c r="R1536" s="243"/>
      <c r="S1536" s="243"/>
      <c r="T1536" s="244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45" t="s">
        <v>173</v>
      </c>
      <c r="AU1536" s="245" t="s">
        <v>85</v>
      </c>
      <c r="AV1536" s="13" t="s">
        <v>85</v>
      </c>
      <c r="AW1536" s="13" t="s">
        <v>37</v>
      </c>
      <c r="AX1536" s="13" t="s">
        <v>75</v>
      </c>
      <c r="AY1536" s="245" t="s">
        <v>144</v>
      </c>
    </row>
    <row r="1537" s="13" customFormat="1">
      <c r="A1537" s="13"/>
      <c r="B1537" s="235"/>
      <c r="C1537" s="236"/>
      <c r="D1537" s="227" t="s">
        <v>173</v>
      </c>
      <c r="E1537" s="237" t="s">
        <v>19</v>
      </c>
      <c r="F1537" s="238" t="s">
        <v>1651</v>
      </c>
      <c r="G1537" s="236"/>
      <c r="H1537" s="239">
        <v>93.159999999999997</v>
      </c>
      <c r="I1537" s="240"/>
      <c r="J1537" s="236"/>
      <c r="K1537" s="236"/>
      <c r="L1537" s="241"/>
      <c r="M1537" s="242"/>
      <c r="N1537" s="243"/>
      <c r="O1537" s="243"/>
      <c r="P1537" s="243"/>
      <c r="Q1537" s="243"/>
      <c r="R1537" s="243"/>
      <c r="S1537" s="243"/>
      <c r="T1537" s="244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5" t="s">
        <v>173</v>
      </c>
      <c r="AU1537" s="245" t="s">
        <v>85</v>
      </c>
      <c r="AV1537" s="13" t="s">
        <v>85</v>
      </c>
      <c r="AW1537" s="13" t="s">
        <v>37</v>
      </c>
      <c r="AX1537" s="13" t="s">
        <v>75</v>
      </c>
      <c r="AY1537" s="245" t="s">
        <v>144</v>
      </c>
    </row>
    <row r="1538" s="14" customFormat="1">
      <c r="A1538" s="14"/>
      <c r="B1538" s="246"/>
      <c r="C1538" s="247"/>
      <c r="D1538" s="227" t="s">
        <v>173</v>
      </c>
      <c r="E1538" s="248" t="s">
        <v>19</v>
      </c>
      <c r="F1538" s="249" t="s">
        <v>175</v>
      </c>
      <c r="G1538" s="247"/>
      <c r="H1538" s="250">
        <v>6166.2499999999991</v>
      </c>
      <c r="I1538" s="251"/>
      <c r="J1538" s="247"/>
      <c r="K1538" s="247"/>
      <c r="L1538" s="252"/>
      <c r="M1538" s="253"/>
      <c r="N1538" s="254"/>
      <c r="O1538" s="254"/>
      <c r="P1538" s="254"/>
      <c r="Q1538" s="254"/>
      <c r="R1538" s="254"/>
      <c r="S1538" s="254"/>
      <c r="T1538" s="255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56" t="s">
        <v>173</v>
      </c>
      <c r="AU1538" s="256" t="s">
        <v>85</v>
      </c>
      <c r="AV1538" s="14" t="s">
        <v>176</v>
      </c>
      <c r="AW1538" s="14" t="s">
        <v>37</v>
      </c>
      <c r="AX1538" s="14" t="s">
        <v>83</v>
      </c>
      <c r="AY1538" s="256" t="s">
        <v>144</v>
      </c>
    </row>
    <row r="1539" s="2" customFormat="1" ht="14.4" customHeight="1">
      <c r="A1539" s="40"/>
      <c r="B1539" s="41"/>
      <c r="C1539" s="214" t="s">
        <v>1776</v>
      </c>
      <c r="D1539" s="214" t="s">
        <v>147</v>
      </c>
      <c r="E1539" s="215" t="s">
        <v>1777</v>
      </c>
      <c r="F1539" s="216" t="s">
        <v>1778</v>
      </c>
      <c r="G1539" s="217" t="s">
        <v>187</v>
      </c>
      <c r="H1539" s="218">
        <v>1751.877</v>
      </c>
      <c r="I1539" s="219"/>
      <c r="J1539" s="220">
        <f>ROUND(I1539*H1539,2)</f>
        <v>0</v>
      </c>
      <c r="K1539" s="216" t="s">
        <v>151</v>
      </c>
      <c r="L1539" s="46"/>
      <c r="M1539" s="221" t="s">
        <v>19</v>
      </c>
      <c r="N1539" s="222" t="s">
        <v>46</v>
      </c>
      <c r="O1539" s="86"/>
      <c r="P1539" s="223">
        <f>O1539*H1539</f>
        <v>0</v>
      </c>
      <c r="Q1539" s="223">
        <v>0.00022000000000000001</v>
      </c>
      <c r="R1539" s="223">
        <f>Q1539*H1539</f>
        <v>0.38541293999999998</v>
      </c>
      <c r="S1539" s="223">
        <v>0</v>
      </c>
      <c r="T1539" s="224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5" t="s">
        <v>203</v>
      </c>
      <c r="AT1539" s="225" t="s">
        <v>147</v>
      </c>
      <c r="AU1539" s="225" t="s">
        <v>85</v>
      </c>
      <c r="AY1539" s="19" t="s">
        <v>144</v>
      </c>
      <c r="BE1539" s="226">
        <f>IF(N1539="základní",J1539,0)</f>
        <v>0</v>
      </c>
      <c r="BF1539" s="226">
        <f>IF(N1539="snížená",J1539,0)</f>
        <v>0</v>
      </c>
      <c r="BG1539" s="226">
        <f>IF(N1539="zákl. přenesená",J1539,0)</f>
        <v>0</v>
      </c>
      <c r="BH1539" s="226">
        <f>IF(N1539="sníž. přenesená",J1539,0)</f>
        <v>0</v>
      </c>
      <c r="BI1539" s="226">
        <f>IF(N1539="nulová",J1539,0)</f>
        <v>0</v>
      </c>
      <c r="BJ1539" s="19" t="s">
        <v>83</v>
      </c>
      <c r="BK1539" s="226">
        <f>ROUND(I1539*H1539,2)</f>
        <v>0</v>
      </c>
      <c r="BL1539" s="19" t="s">
        <v>203</v>
      </c>
      <c r="BM1539" s="225" t="s">
        <v>1779</v>
      </c>
    </row>
    <row r="1540" s="2" customFormat="1">
      <c r="A1540" s="40"/>
      <c r="B1540" s="41"/>
      <c r="C1540" s="42"/>
      <c r="D1540" s="227" t="s">
        <v>154</v>
      </c>
      <c r="E1540" s="42"/>
      <c r="F1540" s="228" t="s">
        <v>1780</v>
      </c>
      <c r="G1540" s="42"/>
      <c r="H1540" s="42"/>
      <c r="I1540" s="229"/>
      <c r="J1540" s="42"/>
      <c r="K1540" s="42"/>
      <c r="L1540" s="46"/>
      <c r="M1540" s="230"/>
      <c r="N1540" s="231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154</v>
      </c>
      <c r="AU1540" s="19" t="s">
        <v>85</v>
      </c>
    </row>
    <row r="1541" s="2" customFormat="1">
      <c r="A1541" s="40"/>
      <c r="B1541" s="41"/>
      <c r="C1541" s="42"/>
      <c r="D1541" s="232" t="s">
        <v>155</v>
      </c>
      <c r="E1541" s="42"/>
      <c r="F1541" s="233" t="s">
        <v>1781</v>
      </c>
      <c r="G1541" s="42"/>
      <c r="H1541" s="42"/>
      <c r="I1541" s="229"/>
      <c r="J1541" s="42"/>
      <c r="K1541" s="42"/>
      <c r="L1541" s="46"/>
      <c r="M1541" s="230"/>
      <c r="N1541" s="231"/>
      <c r="O1541" s="86"/>
      <c r="P1541" s="86"/>
      <c r="Q1541" s="86"/>
      <c r="R1541" s="86"/>
      <c r="S1541" s="86"/>
      <c r="T1541" s="87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T1541" s="19" t="s">
        <v>155</v>
      </c>
      <c r="AU1541" s="19" t="s">
        <v>85</v>
      </c>
    </row>
    <row r="1542" s="15" customFormat="1">
      <c r="A1542" s="15"/>
      <c r="B1542" s="261"/>
      <c r="C1542" s="262"/>
      <c r="D1542" s="227" t="s">
        <v>173</v>
      </c>
      <c r="E1542" s="263" t="s">
        <v>19</v>
      </c>
      <c r="F1542" s="264" t="s">
        <v>396</v>
      </c>
      <c r="G1542" s="262"/>
      <c r="H1542" s="263" t="s">
        <v>19</v>
      </c>
      <c r="I1542" s="265"/>
      <c r="J1542" s="262"/>
      <c r="K1542" s="262"/>
      <c r="L1542" s="266"/>
      <c r="M1542" s="267"/>
      <c r="N1542" s="268"/>
      <c r="O1542" s="268"/>
      <c r="P1542" s="268"/>
      <c r="Q1542" s="268"/>
      <c r="R1542" s="268"/>
      <c r="S1542" s="268"/>
      <c r="T1542" s="269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T1542" s="270" t="s">
        <v>173</v>
      </c>
      <c r="AU1542" s="270" t="s">
        <v>85</v>
      </c>
      <c r="AV1542" s="15" t="s">
        <v>83</v>
      </c>
      <c r="AW1542" s="15" t="s">
        <v>37</v>
      </c>
      <c r="AX1542" s="15" t="s">
        <v>75</v>
      </c>
      <c r="AY1542" s="270" t="s">
        <v>144</v>
      </c>
    </row>
    <row r="1543" s="13" customFormat="1">
      <c r="A1543" s="13"/>
      <c r="B1543" s="235"/>
      <c r="C1543" s="236"/>
      <c r="D1543" s="227" t="s">
        <v>173</v>
      </c>
      <c r="E1543" s="237" t="s">
        <v>19</v>
      </c>
      <c r="F1543" s="238" t="s">
        <v>1658</v>
      </c>
      <c r="G1543" s="236"/>
      <c r="H1543" s="239">
        <v>13.800000000000001</v>
      </c>
      <c r="I1543" s="240"/>
      <c r="J1543" s="236"/>
      <c r="K1543" s="236"/>
      <c r="L1543" s="241"/>
      <c r="M1543" s="242"/>
      <c r="N1543" s="243"/>
      <c r="O1543" s="243"/>
      <c r="P1543" s="243"/>
      <c r="Q1543" s="243"/>
      <c r="R1543" s="243"/>
      <c r="S1543" s="243"/>
      <c r="T1543" s="244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45" t="s">
        <v>173</v>
      </c>
      <c r="AU1543" s="245" t="s">
        <v>85</v>
      </c>
      <c r="AV1543" s="13" t="s">
        <v>85</v>
      </c>
      <c r="AW1543" s="13" t="s">
        <v>37</v>
      </c>
      <c r="AX1543" s="13" t="s">
        <v>75</v>
      </c>
      <c r="AY1543" s="245" t="s">
        <v>144</v>
      </c>
    </row>
    <row r="1544" s="13" customFormat="1">
      <c r="A1544" s="13"/>
      <c r="B1544" s="235"/>
      <c r="C1544" s="236"/>
      <c r="D1544" s="227" t="s">
        <v>173</v>
      </c>
      <c r="E1544" s="237" t="s">
        <v>19</v>
      </c>
      <c r="F1544" s="238" t="s">
        <v>1659</v>
      </c>
      <c r="G1544" s="236"/>
      <c r="H1544" s="239">
        <v>58.307000000000002</v>
      </c>
      <c r="I1544" s="240"/>
      <c r="J1544" s="236"/>
      <c r="K1544" s="236"/>
      <c r="L1544" s="241"/>
      <c r="M1544" s="242"/>
      <c r="N1544" s="243"/>
      <c r="O1544" s="243"/>
      <c r="P1544" s="243"/>
      <c r="Q1544" s="243"/>
      <c r="R1544" s="243"/>
      <c r="S1544" s="243"/>
      <c r="T1544" s="244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45" t="s">
        <v>173</v>
      </c>
      <c r="AU1544" s="245" t="s">
        <v>85</v>
      </c>
      <c r="AV1544" s="13" t="s">
        <v>85</v>
      </c>
      <c r="AW1544" s="13" t="s">
        <v>37</v>
      </c>
      <c r="AX1544" s="13" t="s">
        <v>75</v>
      </c>
      <c r="AY1544" s="245" t="s">
        <v>144</v>
      </c>
    </row>
    <row r="1545" s="15" customFormat="1">
      <c r="A1545" s="15"/>
      <c r="B1545" s="261"/>
      <c r="C1545" s="262"/>
      <c r="D1545" s="227" t="s">
        <v>173</v>
      </c>
      <c r="E1545" s="263" t="s">
        <v>19</v>
      </c>
      <c r="F1545" s="264" t="s">
        <v>491</v>
      </c>
      <c r="G1545" s="262"/>
      <c r="H1545" s="263" t="s">
        <v>19</v>
      </c>
      <c r="I1545" s="265"/>
      <c r="J1545" s="262"/>
      <c r="K1545" s="262"/>
      <c r="L1545" s="266"/>
      <c r="M1545" s="267"/>
      <c r="N1545" s="268"/>
      <c r="O1545" s="268"/>
      <c r="P1545" s="268"/>
      <c r="Q1545" s="268"/>
      <c r="R1545" s="268"/>
      <c r="S1545" s="268"/>
      <c r="T1545" s="269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70" t="s">
        <v>173</v>
      </c>
      <c r="AU1545" s="270" t="s">
        <v>85</v>
      </c>
      <c r="AV1545" s="15" t="s">
        <v>83</v>
      </c>
      <c r="AW1545" s="15" t="s">
        <v>37</v>
      </c>
      <c r="AX1545" s="15" t="s">
        <v>75</v>
      </c>
      <c r="AY1545" s="270" t="s">
        <v>144</v>
      </c>
    </row>
    <row r="1546" s="13" customFormat="1">
      <c r="A1546" s="13"/>
      <c r="B1546" s="235"/>
      <c r="C1546" s="236"/>
      <c r="D1546" s="227" t="s">
        <v>173</v>
      </c>
      <c r="E1546" s="237" t="s">
        <v>19</v>
      </c>
      <c r="F1546" s="238" t="s">
        <v>1660</v>
      </c>
      <c r="G1546" s="236"/>
      <c r="H1546" s="239">
        <v>33.899999999999999</v>
      </c>
      <c r="I1546" s="240"/>
      <c r="J1546" s="236"/>
      <c r="K1546" s="236"/>
      <c r="L1546" s="241"/>
      <c r="M1546" s="242"/>
      <c r="N1546" s="243"/>
      <c r="O1546" s="243"/>
      <c r="P1546" s="243"/>
      <c r="Q1546" s="243"/>
      <c r="R1546" s="243"/>
      <c r="S1546" s="243"/>
      <c r="T1546" s="244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5" t="s">
        <v>173</v>
      </c>
      <c r="AU1546" s="245" t="s">
        <v>85</v>
      </c>
      <c r="AV1546" s="13" t="s">
        <v>85</v>
      </c>
      <c r="AW1546" s="13" t="s">
        <v>37</v>
      </c>
      <c r="AX1546" s="13" t="s">
        <v>75</v>
      </c>
      <c r="AY1546" s="245" t="s">
        <v>144</v>
      </c>
    </row>
    <row r="1547" s="13" customFormat="1">
      <c r="A1547" s="13"/>
      <c r="B1547" s="235"/>
      <c r="C1547" s="236"/>
      <c r="D1547" s="227" t="s">
        <v>173</v>
      </c>
      <c r="E1547" s="237" t="s">
        <v>19</v>
      </c>
      <c r="F1547" s="238" t="s">
        <v>1661</v>
      </c>
      <c r="G1547" s="236"/>
      <c r="H1547" s="239">
        <v>125.587</v>
      </c>
      <c r="I1547" s="240"/>
      <c r="J1547" s="236"/>
      <c r="K1547" s="236"/>
      <c r="L1547" s="241"/>
      <c r="M1547" s="242"/>
      <c r="N1547" s="243"/>
      <c r="O1547" s="243"/>
      <c r="P1547" s="243"/>
      <c r="Q1547" s="243"/>
      <c r="R1547" s="243"/>
      <c r="S1547" s="243"/>
      <c r="T1547" s="244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5" t="s">
        <v>173</v>
      </c>
      <c r="AU1547" s="245" t="s">
        <v>85</v>
      </c>
      <c r="AV1547" s="13" t="s">
        <v>85</v>
      </c>
      <c r="AW1547" s="13" t="s">
        <v>37</v>
      </c>
      <c r="AX1547" s="13" t="s">
        <v>75</v>
      </c>
      <c r="AY1547" s="245" t="s">
        <v>144</v>
      </c>
    </row>
    <row r="1548" s="15" customFormat="1">
      <c r="A1548" s="15"/>
      <c r="B1548" s="261"/>
      <c r="C1548" s="262"/>
      <c r="D1548" s="227" t="s">
        <v>173</v>
      </c>
      <c r="E1548" s="263" t="s">
        <v>19</v>
      </c>
      <c r="F1548" s="264" t="s">
        <v>1635</v>
      </c>
      <c r="G1548" s="262"/>
      <c r="H1548" s="263" t="s">
        <v>19</v>
      </c>
      <c r="I1548" s="265"/>
      <c r="J1548" s="262"/>
      <c r="K1548" s="262"/>
      <c r="L1548" s="266"/>
      <c r="M1548" s="267"/>
      <c r="N1548" s="268"/>
      <c r="O1548" s="268"/>
      <c r="P1548" s="268"/>
      <c r="Q1548" s="268"/>
      <c r="R1548" s="268"/>
      <c r="S1548" s="268"/>
      <c r="T1548" s="269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T1548" s="270" t="s">
        <v>173</v>
      </c>
      <c r="AU1548" s="270" t="s">
        <v>85</v>
      </c>
      <c r="AV1548" s="15" t="s">
        <v>83</v>
      </c>
      <c r="AW1548" s="15" t="s">
        <v>37</v>
      </c>
      <c r="AX1548" s="15" t="s">
        <v>75</v>
      </c>
      <c r="AY1548" s="270" t="s">
        <v>144</v>
      </c>
    </row>
    <row r="1549" s="13" customFormat="1">
      <c r="A1549" s="13"/>
      <c r="B1549" s="235"/>
      <c r="C1549" s="236"/>
      <c r="D1549" s="227" t="s">
        <v>173</v>
      </c>
      <c r="E1549" s="237" t="s">
        <v>19</v>
      </c>
      <c r="F1549" s="238" t="s">
        <v>1662</v>
      </c>
      <c r="G1549" s="236"/>
      <c r="H1549" s="239">
        <v>58.399999999999999</v>
      </c>
      <c r="I1549" s="240"/>
      <c r="J1549" s="236"/>
      <c r="K1549" s="236"/>
      <c r="L1549" s="241"/>
      <c r="M1549" s="242"/>
      <c r="N1549" s="243"/>
      <c r="O1549" s="243"/>
      <c r="P1549" s="243"/>
      <c r="Q1549" s="243"/>
      <c r="R1549" s="243"/>
      <c r="S1549" s="243"/>
      <c r="T1549" s="244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45" t="s">
        <v>173</v>
      </c>
      <c r="AU1549" s="245" t="s">
        <v>85</v>
      </c>
      <c r="AV1549" s="13" t="s">
        <v>85</v>
      </c>
      <c r="AW1549" s="13" t="s">
        <v>37</v>
      </c>
      <c r="AX1549" s="13" t="s">
        <v>75</v>
      </c>
      <c r="AY1549" s="245" t="s">
        <v>144</v>
      </c>
    </row>
    <row r="1550" s="13" customFormat="1">
      <c r="A1550" s="13"/>
      <c r="B1550" s="235"/>
      <c r="C1550" s="236"/>
      <c r="D1550" s="227" t="s">
        <v>173</v>
      </c>
      <c r="E1550" s="237" t="s">
        <v>19</v>
      </c>
      <c r="F1550" s="238" t="s">
        <v>1663</v>
      </c>
      <c r="G1550" s="236"/>
      <c r="H1550" s="239">
        <v>230.309</v>
      </c>
      <c r="I1550" s="240"/>
      <c r="J1550" s="236"/>
      <c r="K1550" s="236"/>
      <c r="L1550" s="241"/>
      <c r="M1550" s="242"/>
      <c r="N1550" s="243"/>
      <c r="O1550" s="243"/>
      <c r="P1550" s="243"/>
      <c r="Q1550" s="243"/>
      <c r="R1550" s="243"/>
      <c r="S1550" s="243"/>
      <c r="T1550" s="244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45" t="s">
        <v>173</v>
      </c>
      <c r="AU1550" s="245" t="s">
        <v>85</v>
      </c>
      <c r="AV1550" s="13" t="s">
        <v>85</v>
      </c>
      <c r="AW1550" s="13" t="s">
        <v>37</v>
      </c>
      <c r="AX1550" s="13" t="s">
        <v>75</v>
      </c>
      <c r="AY1550" s="245" t="s">
        <v>144</v>
      </c>
    </row>
    <row r="1551" s="15" customFormat="1">
      <c r="A1551" s="15"/>
      <c r="B1551" s="261"/>
      <c r="C1551" s="262"/>
      <c r="D1551" s="227" t="s">
        <v>173</v>
      </c>
      <c r="E1551" s="263" t="s">
        <v>19</v>
      </c>
      <c r="F1551" s="264" t="s">
        <v>1638</v>
      </c>
      <c r="G1551" s="262"/>
      <c r="H1551" s="263" t="s">
        <v>19</v>
      </c>
      <c r="I1551" s="265"/>
      <c r="J1551" s="262"/>
      <c r="K1551" s="262"/>
      <c r="L1551" s="266"/>
      <c r="M1551" s="267"/>
      <c r="N1551" s="268"/>
      <c r="O1551" s="268"/>
      <c r="P1551" s="268"/>
      <c r="Q1551" s="268"/>
      <c r="R1551" s="268"/>
      <c r="S1551" s="268"/>
      <c r="T1551" s="269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T1551" s="270" t="s">
        <v>173</v>
      </c>
      <c r="AU1551" s="270" t="s">
        <v>85</v>
      </c>
      <c r="AV1551" s="15" t="s">
        <v>83</v>
      </c>
      <c r="AW1551" s="15" t="s">
        <v>37</v>
      </c>
      <c r="AX1551" s="15" t="s">
        <v>75</v>
      </c>
      <c r="AY1551" s="270" t="s">
        <v>144</v>
      </c>
    </row>
    <row r="1552" s="13" customFormat="1">
      <c r="A1552" s="13"/>
      <c r="B1552" s="235"/>
      <c r="C1552" s="236"/>
      <c r="D1552" s="227" t="s">
        <v>173</v>
      </c>
      <c r="E1552" s="237" t="s">
        <v>19</v>
      </c>
      <c r="F1552" s="238" t="s">
        <v>1664</v>
      </c>
      <c r="G1552" s="236"/>
      <c r="H1552" s="239">
        <v>82.599999999999994</v>
      </c>
      <c r="I1552" s="240"/>
      <c r="J1552" s="236"/>
      <c r="K1552" s="236"/>
      <c r="L1552" s="241"/>
      <c r="M1552" s="242"/>
      <c r="N1552" s="243"/>
      <c r="O1552" s="243"/>
      <c r="P1552" s="243"/>
      <c r="Q1552" s="243"/>
      <c r="R1552" s="243"/>
      <c r="S1552" s="243"/>
      <c r="T1552" s="244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5" t="s">
        <v>173</v>
      </c>
      <c r="AU1552" s="245" t="s">
        <v>85</v>
      </c>
      <c r="AV1552" s="13" t="s">
        <v>85</v>
      </c>
      <c r="AW1552" s="13" t="s">
        <v>37</v>
      </c>
      <c r="AX1552" s="13" t="s">
        <v>75</v>
      </c>
      <c r="AY1552" s="245" t="s">
        <v>144</v>
      </c>
    </row>
    <row r="1553" s="13" customFormat="1">
      <c r="A1553" s="13"/>
      <c r="B1553" s="235"/>
      <c r="C1553" s="236"/>
      <c r="D1553" s="227" t="s">
        <v>173</v>
      </c>
      <c r="E1553" s="237" t="s">
        <v>19</v>
      </c>
      <c r="F1553" s="238" t="s">
        <v>1665</v>
      </c>
      <c r="G1553" s="236"/>
      <c r="H1553" s="239">
        <v>184.70400000000001</v>
      </c>
      <c r="I1553" s="240"/>
      <c r="J1553" s="236"/>
      <c r="K1553" s="236"/>
      <c r="L1553" s="241"/>
      <c r="M1553" s="242"/>
      <c r="N1553" s="243"/>
      <c r="O1553" s="243"/>
      <c r="P1553" s="243"/>
      <c r="Q1553" s="243"/>
      <c r="R1553" s="243"/>
      <c r="S1553" s="243"/>
      <c r="T1553" s="244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5" t="s">
        <v>173</v>
      </c>
      <c r="AU1553" s="245" t="s">
        <v>85</v>
      </c>
      <c r="AV1553" s="13" t="s">
        <v>85</v>
      </c>
      <c r="AW1553" s="13" t="s">
        <v>37</v>
      </c>
      <c r="AX1553" s="13" t="s">
        <v>75</v>
      </c>
      <c r="AY1553" s="245" t="s">
        <v>144</v>
      </c>
    </row>
    <row r="1554" s="15" customFormat="1">
      <c r="A1554" s="15"/>
      <c r="B1554" s="261"/>
      <c r="C1554" s="262"/>
      <c r="D1554" s="227" t="s">
        <v>173</v>
      </c>
      <c r="E1554" s="263" t="s">
        <v>19</v>
      </c>
      <c r="F1554" s="264" t="s">
        <v>1641</v>
      </c>
      <c r="G1554" s="262"/>
      <c r="H1554" s="263" t="s">
        <v>19</v>
      </c>
      <c r="I1554" s="265"/>
      <c r="J1554" s="262"/>
      <c r="K1554" s="262"/>
      <c r="L1554" s="266"/>
      <c r="M1554" s="267"/>
      <c r="N1554" s="268"/>
      <c r="O1554" s="268"/>
      <c r="P1554" s="268"/>
      <c r="Q1554" s="268"/>
      <c r="R1554" s="268"/>
      <c r="S1554" s="268"/>
      <c r="T1554" s="269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T1554" s="270" t="s">
        <v>173</v>
      </c>
      <c r="AU1554" s="270" t="s">
        <v>85</v>
      </c>
      <c r="AV1554" s="15" t="s">
        <v>83</v>
      </c>
      <c r="AW1554" s="15" t="s">
        <v>37</v>
      </c>
      <c r="AX1554" s="15" t="s">
        <v>75</v>
      </c>
      <c r="AY1554" s="270" t="s">
        <v>144</v>
      </c>
    </row>
    <row r="1555" s="13" customFormat="1">
      <c r="A1555" s="13"/>
      <c r="B1555" s="235"/>
      <c r="C1555" s="236"/>
      <c r="D1555" s="227" t="s">
        <v>173</v>
      </c>
      <c r="E1555" s="237" t="s">
        <v>19</v>
      </c>
      <c r="F1555" s="238" t="s">
        <v>1666</v>
      </c>
      <c r="G1555" s="236"/>
      <c r="H1555" s="239">
        <v>72.299999999999997</v>
      </c>
      <c r="I1555" s="240"/>
      <c r="J1555" s="236"/>
      <c r="K1555" s="236"/>
      <c r="L1555" s="241"/>
      <c r="M1555" s="242"/>
      <c r="N1555" s="243"/>
      <c r="O1555" s="243"/>
      <c r="P1555" s="243"/>
      <c r="Q1555" s="243"/>
      <c r="R1555" s="243"/>
      <c r="S1555" s="243"/>
      <c r="T1555" s="244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45" t="s">
        <v>173</v>
      </c>
      <c r="AU1555" s="245" t="s">
        <v>85</v>
      </c>
      <c r="AV1555" s="13" t="s">
        <v>85</v>
      </c>
      <c r="AW1555" s="13" t="s">
        <v>37</v>
      </c>
      <c r="AX1555" s="13" t="s">
        <v>75</v>
      </c>
      <c r="AY1555" s="245" t="s">
        <v>144</v>
      </c>
    </row>
    <row r="1556" s="13" customFormat="1">
      <c r="A1556" s="13"/>
      <c r="B1556" s="235"/>
      <c r="C1556" s="236"/>
      <c r="D1556" s="227" t="s">
        <v>173</v>
      </c>
      <c r="E1556" s="237" t="s">
        <v>19</v>
      </c>
      <c r="F1556" s="238" t="s">
        <v>1667</v>
      </c>
      <c r="G1556" s="236"/>
      <c r="H1556" s="239">
        <v>197.38999999999999</v>
      </c>
      <c r="I1556" s="240"/>
      <c r="J1556" s="236"/>
      <c r="K1556" s="236"/>
      <c r="L1556" s="241"/>
      <c r="M1556" s="242"/>
      <c r="N1556" s="243"/>
      <c r="O1556" s="243"/>
      <c r="P1556" s="243"/>
      <c r="Q1556" s="243"/>
      <c r="R1556" s="243"/>
      <c r="S1556" s="243"/>
      <c r="T1556" s="244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5" t="s">
        <v>173</v>
      </c>
      <c r="AU1556" s="245" t="s">
        <v>85</v>
      </c>
      <c r="AV1556" s="13" t="s">
        <v>85</v>
      </c>
      <c r="AW1556" s="13" t="s">
        <v>37</v>
      </c>
      <c r="AX1556" s="13" t="s">
        <v>75</v>
      </c>
      <c r="AY1556" s="245" t="s">
        <v>144</v>
      </c>
    </row>
    <row r="1557" s="15" customFormat="1">
      <c r="A1557" s="15"/>
      <c r="B1557" s="261"/>
      <c r="C1557" s="262"/>
      <c r="D1557" s="227" t="s">
        <v>173</v>
      </c>
      <c r="E1557" s="263" t="s">
        <v>19</v>
      </c>
      <c r="F1557" s="264" t="s">
        <v>1643</v>
      </c>
      <c r="G1557" s="262"/>
      <c r="H1557" s="263" t="s">
        <v>19</v>
      </c>
      <c r="I1557" s="265"/>
      <c r="J1557" s="262"/>
      <c r="K1557" s="262"/>
      <c r="L1557" s="266"/>
      <c r="M1557" s="267"/>
      <c r="N1557" s="268"/>
      <c r="O1557" s="268"/>
      <c r="P1557" s="268"/>
      <c r="Q1557" s="268"/>
      <c r="R1557" s="268"/>
      <c r="S1557" s="268"/>
      <c r="T1557" s="269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T1557" s="270" t="s">
        <v>173</v>
      </c>
      <c r="AU1557" s="270" t="s">
        <v>85</v>
      </c>
      <c r="AV1557" s="15" t="s">
        <v>83</v>
      </c>
      <c r="AW1557" s="15" t="s">
        <v>37</v>
      </c>
      <c r="AX1557" s="15" t="s">
        <v>75</v>
      </c>
      <c r="AY1557" s="270" t="s">
        <v>144</v>
      </c>
    </row>
    <row r="1558" s="13" customFormat="1">
      <c r="A1558" s="13"/>
      <c r="B1558" s="235"/>
      <c r="C1558" s="236"/>
      <c r="D1558" s="227" t="s">
        <v>173</v>
      </c>
      <c r="E1558" s="237" t="s">
        <v>19</v>
      </c>
      <c r="F1558" s="238" t="s">
        <v>1668</v>
      </c>
      <c r="G1558" s="236"/>
      <c r="H1558" s="239">
        <v>73.099999999999994</v>
      </c>
      <c r="I1558" s="240"/>
      <c r="J1558" s="236"/>
      <c r="K1558" s="236"/>
      <c r="L1558" s="241"/>
      <c r="M1558" s="242"/>
      <c r="N1558" s="243"/>
      <c r="O1558" s="243"/>
      <c r="P1558" s="243"/>
      <c r="Q1558" s="243"/>
      <c r="R1558" s="243"/>
      <c r="S1558" s="243"/>
      <c r="T1558" s="244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45" t="s">
        <v>173</v>
      </c>
      <c r="AU1558" s="245" t="s">
        <v>85</v>
      </c>
      <c r="AV1558" s="13" t="s">
        <v>85</v>
      </c>
      <c r="AW1558" s="13" t="s">
        <v>37</v>
      </c>
      <c r="AX1558" s="13" t="s">
        <v>75</v>
      </c>
      <c r="AY1558" s="245" t="s">
        <v>144</v>
      </c>
    </row>
    <row r="1559" s="13" customFormat="1">
      <c r="A1559" s="13"/>
      <c r="B1559" s="235"/>
      <c r="C1559" s="236"/>
      <c r="D1559" s="227" t="s">
        <v>173</v>
      </c>
      <c r="E1559" s="237" t="s">
        <v>19</v>
      </c>
      <c r="F1559" s="238" t="s">
        <v>1667</v>
      </c>
      <c r="G1559" s="236"/>
      <c r="H1559" s="239">
        <v>197.38999999999999</v>
      </c>
      <c r="I1559" s="240"/>
      <c r="J1559" s="236"/>
      <c r="K1559" s="236"/>
      <c r="L1559" s="241"/>
      <c r="M1559" s="242"/>
      <c r="N1559" s="243"/>
      <c r="O1559" s="243"/>
      <c r="P1559" s="243"/>
      <c r="Q1559" s="243"/>
      <c r="R1559" s="243"/>
      <c r="S1559" s="243"/>
      <c r="T1559" s="244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45" t="s">
        <v>173</v>
      </c>
      <c r="AU1559" s="245" t="s">
        <v>85</v>
      </c>
      <c r="AV1559" s="13" t="s">
        <v>85</v>
      </c>
      <c r="AW1559" s="13" t="s">
        <v>37</v>
      </c>
      <c r="AX1559" s="13" t="s">
        <v>75</v>
      </c>
      <c r="AY1559" s="245" t="s">
        <v>144</v>
      </c>
    </row>
    <row r="1560" s="15" customFormat="1">
      <c r="A1560" s="15"/>
      <c r="B1560" s="261"/>
      <c r="C1560" s="262"/>
      <c r="D1560" s="227" t="s">
        <v>173</v>
      </c>
      <c r="E1560" s="263" t="s">
        <v>19</v>
      </c>
      <c r="F1560" s="264" t="s">
        <v>1646</v>
      </c>
      <c r="G1560" s="262"/>
      <c r="H1560" s="263" t="s">
        <v>19</v>
      </c>
      <c r="I1560" s="265"/>
      <c r="J1560" s="262"/>
      <c r="K1560" s="262"/>
      <c r="L1560" s="266"/>
      <c r="M1560" s="267"/>
      <c r="N1560" s="268"/>
      <c r="O1560" s="268"/>
      <c r="P1560" s="268"/>
      <c r="Q1560" s="268"/>
      <c r="R1560" s="268"/>
      <c r="S1560" s="268"/>
      <c r="T1560" s="269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T1560" s="270" t="s">
        <v>173</v>
      </c>
      <c r="AU1560" s="270" t="s">
        <v>85</v>
      </c>
      <c r="AV1560" s="15" t="s">
        <v>83</v>
      </c>
      <c r="AW1560" s="15" t="s">
        <v>37</v>
      </c>
      <c r="AX1560" s="15" t="s">
        <v>75</v>
      </c>
      <c r="AY1560" s="270" t="s">
        <v>144</v>
      </c>
    </row>
    <row r="1561" s="13" customFormat="1">
      <c r="A1561" s="13"/>
      <c r="B1561" s="235"/>
      <c r="C1561" s="236"/>
      <c r="D1561" s="227" t="s">
        <v>173</v>
      </c>
      <c r="E1561" s="237" t="s">
        <v>19</v>
      </c>
      <c r="F1561" s="238" t="s">
        <v>1668</v>
      </c>
      <c r="G1561" s="236"/>
      <c r="H1561" s="239">
        <v>73.099999999999994</v>
      </c>
      <c r="I1561" s="240"/>
      <c r="J1561" s="236"/>
      <c r="K1561" s="236"/>
      <c r="L1561" s="241"/>
      <c r="M1561" s="242"/>
      <c r="N1561" s="243"/>
      <c r="O1561" s="243"/>
      <c r="P1561" s="243"/>
      <c r="Q1561" s="243"/>
      <c r="R1561" s="243"/>
      <c r="S1561" s="243"/>
      <c r="T1561" s="244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45" t="s">
        <v>173</v>
      </c>
      <c r="AU1561" s="245" t="s">
        <v>85</v>
      </c>
      <c r="AV1561" s="13" t="s">
        <v>85</v>
      </c>
      <c r="AW1561" s="13" t="s">
        <v>37</v>
      </c>
      <c r="AX1561" s="13" t="s">
        <v>75</v>
      </c>
      <c r="AY1561" s="245" t="s">
        <v>144</v>
      </c>
    </row>
    <row r="1562" s="13" customFormat="1">
      <c r="A1562" s="13"/>
      <c r="B1562" s="235"/>
      <c r="C1562" s="236"/>
      <c r="D1562" s="227" t="s">
        <v>173</v>
      </c>
      <c r="E1562" s="237" t="s">
        <v>19</v>
      </c>
      <c r="F1562" s="238" t="s">
        <v>1669</v>
      </c>
      <c r="G1562" s="236"/>
      <c r="H1562" s="239">
        <v>197.38999999999999</v>
      </c>
      <c r="I1562" s="240"/>
      <c r="J1562" s="236"/>
      <c r="K1562" s="236"/>
      <c r="L1562" s="241"/>
      <c r="M1562" s="242"/>
      <c r="N1562" s="243"/>
      <c r="O1562" s="243"/>
      <c r="P1562" s="243"/>
      <c r="Q1562" s="243"/>
      <c r="R1562" s="243"/>
      <c r="S1562" s="243"/>
      <c r="T1562" s="244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45" t="s">
        <v>173</v>
      </c>
      <c r="AU1562" s="245" t="s">
        <v>85</v>
      </c>
      <c r="AV1562" s="13" t="s">
        <v>85</v>
      </c>
      <c r="AW1562" s="13" t="s">
        <v>37</v>
      </c>
      <c r="AX1562" s="13" t="s">
        <v>75</v>
      </c>
      <c r="AY1562" s="245" t="s">
        <v>144</v>
      </c>
    </row>
    <row r="1563" s="15" customFormat="1">
      <c r="A1563" s="15"/>
      <c r="B1563" s="261"/>
      <c r="C1563" s="262"/>
      <c r="D1563" s="227" t="s">
        <v>173</v>
      </c>
      <c r="E1563" s="263" t="s">
        <v>19</v>
      </c>
      <c r="F1563" s="264" t="s">
        <v>1649</v>
      </c>
      <c r="G1563" s="262"/>
      <c r="H1563" s="263" t="s">
        <v>19</v>
      </c>
      <c r="I1563" s="265"/>
      <c r="J1563" s="262"/>
      <c r="K1563" s="262"/>
      <c r="L1563" s="266"/>
      <c r="M1563" s="267"/>
      <c r="N1563" s="268"/>
      <c r="O1563" s="268"/>
      <c r="P1563" s="268"/>
      <c r="Q1563" s="268"/>
      <c r="R1563" s="268"/>
      <c r="S1563" s="268"/>
      <c r="T1563" s="269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T1563" s="270" t="s">
        <v>173</v>
      </c>
      <c r="AU1563" s="270" t="s">
        <v>85</v>
      </c>
      <c r="AV1563" s="15" t="s">
        <v>83</v>
      </c>
      <c r="AW1563" s="15" t="s">
        <v>37</v>
      </c>
      <c r="AX1563" s="15" t="s">
        <v>75</v>
      </c>
      <c r="AY1563" s="270" t="s">
        <v>144</v>
      </c>
    </row>
    <row r="1564" s="13" customFormat="1">
      <c r="A1564" s="13"/>
      <c r="B1564" s="235"/>
      <c r="C1564" s="236"/>
      <c r="D1564" s="227" t="s">
        <v>173</v>
      </c>
      <c r="E1564" s="237" t="s">
        <v>19</v>
      </c>
      <c r="F1564" s="238" t="s">
        <v>1670</v>
      </c>
      <c r="G1564" s="236"/>
      <c r="H1564" s="239">
        <v>33.600000000000001</v>
      </c>
      <c r="I1564" s="240"/>
      <c r="J1564" s="236"/>
      <c r="K1564" s="236"/>
      <c r="L1564" s="241"/>
      <c r="M1564" s="242"/>
      <c r="N1564" s="243"/>
      <c r="O1564" s="243"/>
      <c r="P1564" s="243"/>
      <c r="Q1564" s="243"/>
      <c r="R1564" s="243"/>
      <c r="S1564" s="243"/>
      <c r="T1564" s="244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45" t="s">
        <v>173</v>
      </c>
      <c r="AU1564" s="245" t="s">
        <v>85</v>
      </c>
      <c r="AV1564" s="13" t="s">
        <v>85</v>
      </c>
      <c r="AW1564" s="13" t="s">
        <v>37</v>
      </c>
      <c r="AX1564" s="13" t="s">
        <v>75</v>
      </c>
      <c r="AY1564" s="245" t="s">
        <v>144</v>
      </c>
    </row>
    <row r="1565" s="13" customFormat="1">
      <c r="A1565" s="13"/>
      <c r="B1565" s="235"/>
      <c r="C1565" s="236"/>
      <c r="D1565" s="227" t="s">
        <v>173</v>
      </c>
      <c r="E1565" s="237" t="s">
        <v>19</v>
      </c>
      <c r="F1565" s="238" t="s">
        <v>1671</v>
      </c>
      <c r="G1565" s="236"/>
      <c r="H1565" s="239">
        <v>120</v>
      </c>
      <c r="I1565" s="240"/>
      <c r="J1565" s="236"/>
      <c r="K1565" s="236"/>
      <c r="L1565" s="241"/>
      <c r="M1565" s="242"/>
      <c r="N1565" s="243"/>
      <c r="O1565" s="243"/>
      <c r="P1565" s="243"/>
      <c r="Q1565" s="243"/>
      <c r="R1565" s="243"/>
      <c r="S1565" s="243"/>
      <c r="T1565" s="244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45" t="s">
        <v>173</v>
      </c>
      <c r="AU1565" s="245" t="s">
        <v>85</v>
      </c>
      <c r="AV1565" s="13" t="s">
        <v>85</v>
      </c>
      <c r="AW1565" s="13" t="s">
        <v>37</v>
      </c>
      <c r="AX1565" s="13" t="s">
        <v>75</v>
      </c>
      <c r="AY1565" s="245" t="s">
        <v>144</v>
      </c>
    </row>
    <row r="1566" s="14" customFormat="1">
      <c r="A1566" s="14"/>
      <c r="B1566" s="246"/>
      <c r="C1566" s="247"/>
      <c r="D1566" s="227" t="s">
        <v>173</v>
      </c>
      <c r="E1566" s="248" t="s">
        <v>19</v>
      </c>
      <c r="F1566" s="249" t="s">
        <v>175</v>
      </c>
      <c r="G1566" s="247"/>
      <c r="H1566" s="250">
        <v>1751.8769999999995</v>
      </c>
      <c r="I1566" s="251"/>
      <c r="J1566" s="247"/>
      <c r="K1566" s="247"/>
      <c r="L1566" s="252"/>
      <c r="M1566" s="253"/>
      <c r="N1566" s="254"/>
      <c r="O1566" s="254"/>
      <c r="P1566" s="254"/>
      <c r="Q1566" s="254"/>
      <c r="R1566" s="254"/>
      <c r="S1566" s="254"/>
      <c r="T1566" s="255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56" t="s">
        <v>173</v>
      </c>
      <c r="AU1566" s="256" t="s">
        <v>85</v>
      </c>
      <c r="AV1566" s="14" t="s">
        <v>176</v>
      </c>
      <c r="AW1566" s="14" t="s">
        <v>37</v>
      </c>
      <c r="AX1566" s="14" t="s">
        <v>83</v>
      </c>
      <c r="AY1566" s="256" t="s">
        <v>144</v>
      </c>
    </row>
    <row r="1567" s="2" customFormat="1" ht="14.4" customHeight="1">
      <c r="A1567" s="40"/>
      <c r="B1567" s="41"/>
      <c r="C1567" s="214" t="s">
        <v>1782</v>
      </c>
      <c r="D1567" s="214" t="s">
        <v>147</v>
      </c>
      <c r="E1567" s="215" t="s">
        <v>1783</v>
      </c>
      <c r="F1567" s="216" t="s">
        <v>1784</v>
      </c>
      <c r="G1567" s="217" t="s">
        <v>187</v>
      </c>
      <c r="H1567" s="218">
        <v>6166.25</v>
      </c>
      <c r="I1567" s="219"/>
      <c r="J1567" s="220">
        <f>ROUND(I1567*H1567,2)</f>
        <v>0</v>
      </c>
      <c r="K1567" s="216" t="s">
        <v>151</v>
      </c>
      <c r="L1567" s="46"/>
      <c r="M1567" s="221" t="s">
        <v>19</v>
      </c>
      <c r="N1567" s="222" t="s">
        <v>46</v>
      </c>
      <c r="O1567" s="86"/>
      <c r="P1567" s="223">
        <f>O1567*H1567</f>
        <v>0</v>
      </c>
      <c r="Q1567" s="223">
        <v>0.00020000000000000001</v>
      </c>
      <c r="R1567" s="223">
        <f>Q1567*H1567</f>
        <v>1.23325</v>
      </c>
      <c r="S1567" s="223">
        <v>0</v>
      </c>
      <c r="T1567" s="224">
        <f>S1567*H1567</f>
        <v>0</v>
      </c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R1567" s="225" t="s">
        <v>203</v>
      </c>
      <c r="AT1567" s="225" t="s">
        <v>147</v>
      </c>
      <c r="AU1567" s="225" t="s">
        <v>85</v>
      </c>
      <c r="AY1567" s="19" t="s">
        <v>144</v>
      </c>
      <c r="BE1567" s="226">
        <f>IF(N1567="základní",J1567,0)</f>
        <v>0</v>
      </c>
      <c r="BF1567" s="226">
        <f>IF(N1567="snížená",J1567,0)</f>
        <v>0</v>
      </c>
      <c r="BG1567" s="226">
        <f>IF(N1567="zákl. přenesená",J1567,0)</f>
        <v>0</v>
      </c>
      <c r="BH1567" s="226">
        <f>IF(N1567="sníž. přenesená",J1567,0)</f>
        <v>0</v>
      </c>
      <c r="BI1567" s="226">
        <f>IF(N1567="nulová",J1567,0)</f>
        <v>0</v>
      </c>
      <c r="BJ1567" s="19" t="s">
        <v>83</v>
      </c>
      <c r="BK1567" s="226">
        <f>ROUND(I1567*H1567,2)</f>
        <v>0</v>
      </c>
      <c r="BL1567" s="19" t="s">
        <v>203</v>
      </c>
      <c r="BM1567" s="225" t="s">
        <v>1785</v>
      </c>
    </row>
    <row r="1568" s="2" customFormat="1">
      <c r="A1568" s="40"/>
      <c r="B1568" s="41"/>
      <c r="C1568" s="42"/>
      <c r="D1568" s="227" t="s">
        <v>154</v>
      </c>
      <c r="E1568" s="42"/>
      <c r="F1568" s="228" t="s">
        <v>1786</v>
      </c>
      <c r="G1568" s="42"/>
      <c r="H1568" s="42"/>
      <c r="I1568" s="229"/>
      <c r="J1568" s="42"/>
      <c r="K1568" s="42"/>
      <c r="L1568" s="46"/>
      <c r="M1568" s="230"/>
      <c r="N1568" s="231"/>
      <c r="O1568" s="86"/>
      <c r="P1568" s="86"/>
      <c r="Q1568" s="86"/>
      <c r="R1568" s="86"/>
      <c r="S1568" s="86"/>
      <c r="T1568" s="87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T1568" s="19" t="s">
        <v>154</v>
      </c>
      <c r="AU1568" s="19" t="s">
        <v>85</v>
      </c>
    </row>
    <row r="1569" s="2" customFormat="1">
      <c r="A1569" s="40"/>
      <c r="B1569" s="41"/>
      <c r="C1569" s="42"/>
      <c r="D1569" s="232" t="s">
        <v>155</v>
      </c>
      <c r="E1569" s="42"/>
      <c r="F1569" s="233" t="s">
        <v>1787</v>
      </c>
      <c r="G1569" s="42"/>
      <c r="H1569" s="42"/>
      <c r="I1569" s="229"/>
      <c r="J1569" s="42"/>
      <c r="K1569" s="42"/>
      <c r="L1569" s="46"/>
      <c r="M1569" s="230"/>
      <c r="N1569" s="231"/>
      <c r="O1569" s="86"/>
      <c r="P1569" s="86"/>
      <c r="Q1569" s="86"/>
      <c r="R1569" s="86"/>
      <c r="S1569" s="86"/>
      <c r="T1569" s="87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T1569" s="19" t="s">
        <v>155</v>
      </c>
      <c r="AU1569" s="19" t="s">
        <v>85</v>
      </c>
    </row>
    <row r="1570" s="15" customFormat="1">
      <c r="A1570" s="15"/>
      <c r="B1570" s="261"/>
      <c r="C1570" s="262"/>
      <c r="D1570" s="227" t="s">
        <v>173</v>
      </c>
      <c r="E1570" s="263" t="s">
        <v>19</v>
      </c>
      <c r="F1570" s="264" t="s">
        <v>396</v>
      </c>
      <c r="G1570" s="262"/>
      <c r="H1570" s="263" t="s">
        <v>19</v>
      </c>
      <c r="I1570" s="265"/>
      <c r="J1570" s="262"/>
      <c r="K1570" s="262"/>
      <c r="L1570" s="266"/>
      <c r="M1570" s="267"/>
      <c r="N1570" s="268"/>
      <c r="O1570" s="268"/>
      <c r="P1570" s="268"/>
      <c r="Q1570" s="268"/>
      <c r="R1570" s="268"/>
      <c r="S1570" s="268"/>
      <c r="T1570" s="269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T1570" s="270" t="s">
        <v>173</v>
      </c>
      <c r="AU1570" s="270" t="s">
        <v>85</v>
      </c>
      <c r="AV1570" s="15" t="s">
        <v>83</v>
      </c>
      <c r="AW1570" s="15" t="s">
        <v>37</v>
      </c>
      <c r="AX1570" s="15" t="s">
        <v>75</v>
      </c>
      <c r="AY1570" s="270" t="s">
        <v>144</v>
      </c>
    </row>
    <row r="1571" s="13" customFormat="1">
      <c r="A1571" s="13"/>
      <c r="B1571" s="235"/>
      <c r="C1571" s="236"/>
      <c r="D1571" s="227" t="s">
        <v>173</v>
      </c>
      <c r="E1571" s="237" t="s">
        <v>19</v>
      </c>
      <c r="F1571" s="238" t="s">
        <v>1630</v>
      </c>
      <c r="G1571" s="236"/>
      <c r="H1571" s="239">
        <v>53</v>
      </c>
      <c r="I1571" s="240"/>
      <c r="J1571" s="236"/>
      <c r="K1571" s="236"/>
      <c r="L1571" s="241"/>
      <c r="M1571" s="242"/>
      <c r="N1571" s="243"/>
      <c r="O1571" s="243"/>
      <c r="P1571" s="243"/>
      <c r="Q1571" s="243"/>
      <c r="R1571" s="243"/>
      <c r="S1571" s="243"/>
      <c r="T1571" s="244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45" t="s">
        <v>173</v>
      </c>
      <c r="AU1571" s="245" t="s">
        <v>85</v>
      </c>
      <c r="AV1571" s="13" t="s">
        <v>85</v>
      </c>
      <c r="AW1571" s="13" t="s">
        <v>37</v>
      </c>
      <c r="AX1571" s="13" t="s">
        <v>75</v>
      </c>
      <c r="AY1571" s="245" t="s">
        <v>144</v>
      </c>
    </row>
    <row r="1572" s="13" customFormat="1">
      <c r="A1572" s="13"/>
      <c r="B1572" s="235"/>
      <c r="C1572" s="236"/>
      <c r="D1572" s="227" t="s">
        <v>173</v>
      </c>
      <c r="E1572" s="237" t="s">
        <v>19</v>
      </c>
      <c r="F1572" s="238" t="s">
        <v>1631</v>
      </c>
      <c r="G1572" s="236"/>
      <c r="H1572" s="239">
        <v>108.252</v>
      </c>
      <c r="I1572" s="240"/>
      <c r="J1572" s="236"/>
      <c r="K1572" s="236"/>
      <c r="L1572" s="241"/>
      <c r="M1572" s="242"/>
      <c r="N1572" s="243"/>
      <c r="O1572" s="243"/>
      <c r="P1572" s="243"/>
      <c r="Q1572" s="243"/>
      <c r="R1572" s="243"/>
      <c r="S1572" s="243"/>
      <c r="T1572" s="244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45" t="s">
        <v>173</v>
      </c>
      <c r="AU1572" s="245" t="s">
        <v>85</v>
      </c>
      <c r="AV1572" s="13" t="s">
        <v>85</v>
      </c>
      <c r="AW1572" s="13" t="s">
        <v>37</v>
      </c>
      <c r="AX1572" s="13" t="s">
        <v>75</v>
      </c>
      <c r="AY1572" s="245" t="s">
        <v>144</v>
      </c>
    </row>
    <row r="1573" s="15" customFormat="1">
      <c r="A1573" s="15"/>
      <c r="B1573" s="261"/>
      <c r="C1573" s="262"/>
      <c r="D1573" s="227" t="s">
        <v>173</v>
      </c>
      <c r="E1573" s="263" t="s">
        <v>19</v>
      </c>
      <c r="F1573" s="264" t="s">
        <v>491</v>
      </c>
      <c r="G1573" s="262"/>
      <c r="H1573" s="263" t="s">
        <v>19</v>
      </c>
      <c r="I1573" s="265"/>
      <c r="J1573" s="262"/>
      <c r="K1573" s="262"/>
      <c r="L1573" s="266"/>
      <c r="M1573" s="267"/>
      <c r="N1573" s="268"/>
      <c r="O1573" s="268"/>
      <c r="P1573" s="268"/>
      <c r="Q1573" s="268"/>
      <c r="R1573" s="268"/>
      <c r="S1573" s="268"/>
      <c r="T1573" s="269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T1573" s="270" t="s">
        <v>173</v>
      </c>
      <c r="AU1573" s="270" t="s">
        <v>85</v>
      </c>
      <c r="AV1573" s="15" t="s">
        <v>83</v>
      </c>
      <c r="AW1573" s="15" t="s">
        <v>37</v>
      </c>
      <c r="AX1573" s="15" t="s">
        <v>75</v>
      </c>
      <c r="AY1573" s="270" t="s">
        <v>144</v>
      </c>
    </row>
    <row r="1574" s="13" customFormat="1">
      <c r="A1574" s="13"/>
      <c r="B1574" s="235"/>
      <c r="C1574" s="236"/>
      <c r="D1574" s="227" t="s">
        <v>173</v>
      </c>
      <c r="E1574" s="237" t="s">
        <v>19</v>
      </c>
      <c r="F1574" s="238" t="s">
        <v>1632</v>
      </c>
      <c r="G1574" s="236"/>
      <c r="H1574" s="239">
        <v>410.5</v>
      </c>
      <c r="I1574" s="240"/>
      <c r="J1574" s="236"/>
      <c r="K1574" s="236"/>
      <c r="L1574" s="241"/>
      <c r="M1574" s="242"/>
      <c r="N1574" s="243"/>
      <c r="O1574" s="243"/>
      <c r="P1574" s="243"/>
      <c r="Q1574" s="243"/>
      <c r="R1574" s="243"/>
      <c r="S1574" s="243"/>
      <c r="T1574" s="244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45" t="s">
        <v>173</v>
      </c>
      <c r="AU1574" s="245" t="s">
        <v>85</v>
      </c>
      <c r="AV1574" s="13" t="s">
        <v>85</v>
      </c>
      <c r="AW1574" s="13" t="s">
        <v>37</v>
      </c>
      <c r="AX1574" s="13" t="s">
        <v>75</v>
      </c>
      <c r="AY1574" s="245" t="s">
        <v>144</v>
      </c>
    </row>
    <row r="1575" s="13" customFormat="1">
      <c r="A1575" s="13"/>
      <c r="B1575" s="235"/>
      <c r="C1575" s="236"/>
      <c r="D1575" s="227" t="s">
        <v>173</v>
      </c>
      <c r="E1575" s="237" t="s">
        <v>19</v>
      </c>
      <c r="F1575" s="238" t="s">
        <v>1633</v>
      </c>
      <c r="G1575" s="236"/>
      <c r="H1575" s="239">
        <v>728.43899999999996</v>
      </c>
      <c r="I1575" s="240"/>
      <c r="J1575" s="236"/>
      <c r="K1575" s="236"/>
      <c r="L1575" s="241"/>
      <c r="M1575" s="242"/>
      <c r="N1575" s="243"/>
      <c r="O1575" s="243"/>
      <c r="P1575" s="243"/>
      <c r="Q1575" s="243"/>
      <c r="R1575" s="243"/>
      <c r="S1575" s="243"/>
      <c r="T1575" s="244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45" t="s">
        <v>173</v>
      </c>
      <c r="AU1575" s="245" t="s">
        <v>85</v>
      </c>
      <c r="AV1575" s="13" t="s">
        <v>85</v>
      </c>
      <c r="AW1575" s="13" t="s">
        <v>37</v>
      </c>
      <c r="AX1575" s="13" t="s">
        <v>75</v>
      </c>
      <c r="AY1575" s="245" t="s">
        <v>144</v>
      </c>
    </row>
    <row r="1576" s="13" customFormat="1">
      <c r="A1576" s="13"/>
      <c r="B1576" s="235"/>
      <c r="C1576" s="236"/>
      <c r="D1576" s="227" t="s">
        <v>173</v>
      </c>
      <c r="E1576" s="237" t="s">
        <v>19</v>
      </c>
      <c r="F1576" s="238" t="s">
        <v>1634</v>
      </c>
      <c r="G1576" s="236"/>
      <c r="H1576" s="239">
        <v>362.255</v>
      </c>
      <c r="I1576" s="240"/>
      <c r="J1576" s="236"/>
      <c r="K1576" s="236"/>
      <c r="L1576" s="241"/>
      <c r="M1576" s="242"/>
      <c r="N1576" s="243"/>
      <c r="O1576" s="243"/>
      <c r="P1576" s="243"/>
      <c r="Q1576" s="243"/>
      <c r="R1576" s="243"/>
      <c r="S1576" s="243"/>
      <c r="T1576" s="244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45" t="s">
        <v>173</v>
      </c>
      <c r="AU1576" s="245" t="s">
        <v>85</v>
      </c>
      <c r="AV1576" s="13" t="s">
        <v>85</v>
      </c>
      <c r="AW1576" s="13" t="s">
        <v>37</v>
      </c>
      <c r="AX1576" s="13" t="s">
        <v>75</v>
      </c>
      <c r="AY1576" s="245" t="s">
        <v>144</v>
      </c>
    </row>
    <row r="1577" s="15" customFormat="1">
      <c r="A1577" s="15"/>
      <c r="B1577" s="261"/>
      <c r="C1577" s="262"/>
      <c r="D1577" s="227" t="s">
        <v>173</v>
      </c>
      <c r="E1577" s="263" t="s">
        <v>19</v>
      </c>
      <c r="F1577" s="264" t="s">
        <v>1635</v>
      </c>
      <c r="G1577" s="262"/>
      <c r="H1577" s="263" t="s">
        <v>19</v>
      </c>
      <c r="I1577" s="265"/>
      <c r="J1577" s="262"/>
      <c r="K1577" s="262"/>
      <c r="L1577" s="266"/>
      <c r="M1577" s="267"/>
      <c r="N1577" s="268"/>
      <c r="O1577" s="268"/>
      <c r="P1577" s="268"/>
      <c r="Q1577" s="268"/>
      <c r="R1577" s="268"/>
      <c r="S1577" s="268"/>
      <c r="T1577" s="269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T1577" s="270" t="s">
        <v>173</v>
      </c>
      <c r="AU1577" s="270" t="s">
        <v>85</v>
      </c>
      <c r="AV1577" s="15" t="s">
        <v>83</v>
      </c>
      <c r="AW1577" s="15" t="s">
        <v>37</v>
      </c>
      <c r="AX1577" s="15" t="s">
        <v>75</v>
      </c>
      <c r="AY1577" s="270" t="s">
        <v>144</v>
      </c>
    </row>
    <row r="1578" s="13" customFormat="1">
      <c r="A1578" s="13"/>
      <c r="B1578" s="235"/>
      <c r="C1578" s="236"/>
      <c r="D1578" s="227" t="s">
        <v>173</v>
      </c>
      <c r="E1578" s="237" t="s">
        <v>19</v>
      </c>
      <c r="F1578" s="238" t="s">
        <v>1636</v>
      </c>
      <c r="G1578" s="236"/>
      <c r="H1578" s="239">
        <v>24.199999999999999</v>
      </c>
      <c r="I1578" s="240"/>
      <c r="J1578" s="236"/>
      <c r="K1578" s="236"/>
      <c r="L1578" s="241"/>
      <c r="M1578" s="242"/>
      <c r="N1578" s="243"/>
      <c r="O1578" s="243"/>
      <c r="P1578" s="243"/>
      <c r="Q1578" s="243"/>
      <c r="R1578" s="243"/>
      <c r="S1578" s="243"/>
      <c r="T1578" s="244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45" t="s">
        <v>173</v>
      </c>
      <c r="AU1578" s="245" t="s">
        <v>85</v>
      </c>
      <c r="AV1578" s="13" t="s">
        <v>85</v>
      </c>
      <c r="AW1578" s="13" t="s">
        <v>37</v>
      </c>
      <c r="AX1578" s="13" t="s">
        <v>75</v>
      </c>
      <c r="AY1578" s="245" t="s">
        <v>144</v>
      </c>
    </row>
    <row r="1579" s="13" customFormat="1">
      <c r="A1579" s="13"/>
      <c r="B1579" s="235"/>
      <c r="C1579" s="236"/>
      <c r="D1579" s="227" t="s">
        <v>173</v>
      </c>
      <c r="E1579" s="237" t="s">
        <v>19</v>
      </c>
      <c r="F1579" s="238" t="s">
        <v>1637</v>
      </c>
      <c r="G1579" s="236"/>
      <c r="H1579" s="239">
        <v>801.78399999999999</v>
      </c>
      <c r="I1579" s="240"/>
      <c r="J1579" s="236"/>
      <c r="K1579" s="236"/>
      <c r="L1579" s="241"/>
      <c r="M1579" s="242"/>
      <c r="N1579" s="243"/>
      <c r="O1579" s="243"/>
      <c r="P1579" s="243"/>
      <c r="Q1579" s="243"/>
      <c r="R1579" s="243"/>
      <c r="S1579" s="243"/>
      <c r="T1579" s="244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45" t="s">
        <v>173</v>
      </c>
      <c r="AU1579" s="245" t="s">
        <v>85</v>
      </c>
      <c r="AV1579" s="13" t="s">
        <v>85</v>
      </c>
      <c r="AW1579" s="13" t="s">
        <v>37</v>
      </c>
      <c r="AX1579" s="13" t="s">
        <v>75</v>
      </c>
      <c r="AY1579" s="245" t="s">
        <v>144</v>
      </c>
    </row>
    <row r="1580" s="15" customFormat="1">
      <c r="A1580" s="15"/>
      <c r="B1580" s="261"/>
      <c r="C1580" s="262"/>
      <c r="D1580" s="227" t="s">
        <v>173</v>
      </c>
      <c r="E1580" s="263" t="s">
        <v>19</v>
      </c>
      <c r="F1580" s="264" t="s">
        <v>1638</v>
      </c>
      <c r="G1580" s="262"/>
      <c r="H1580" s="263" t="s">
        <v>19</v>
      </c>
      <c r="I1580" s="265"/>
      <c r="J1580" s="262"/>
      <c r="K1580" s="262"/>
      <c r="L1580" s="266"/>
      <c r="M1580" s="267"/>
      <c r="N1580" s="268"/>
      <c r="O1580" s="268"/>
      <c r="P1580" s="268"/>
      <c r="Q1580" s="268"/>
      <c r="R1580" s="268"/>
      <c r="S1580" s="268"/>
      <c r="T1580" s="269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T1580" s="270" t="s">
        <v>173</v>
      </c>
      <c r="AU1580" s="270" t="s">
        <v>85</v>
      </c>
      <c r="AV1580" s="15" t="s">
        <v>83</v>
      </c>
      <c r="AW1580" s="15" t="s">
        <v>37</v>
      </c>
      <c r="AX1580" s="15" t="s">
        <v>75</v>
      </c>
      <c r="AY1580" s="270" t="s">
        <v>144</v>
      </c>
    </row>
    <row r="1581" s="13" customFormat="1">
      <c r="A1581" s="13"/>
      <c r="B1581" s="235"/>
      <c r="C1581" s="236"/>
      <c r="D1581" s="227" t="s">
        <v>173</v>
      </c>
      <c r="E1581" s="237" t="s">
        <v>19</v>
      </c>
      <c r="F1581" s="238" t="s">
        <v>1639</v>
      </c>
      <c r="G1581" s="236"/>
      <c r="H1581" s="239">
        <v>24.199999999999999</v>
      </c>
      <c r="I1581" s="240"/>
      <c r="J1581" s="236"/>
      <c r="K1581" s="236"/>
      <c r="L1581" s="241"/>
      <c r="M1581" s="242"/>
      <c r="N1581" s="243"/>
      <c r="O1581" s="243"/>
      <c r="P1581" s="243"/>
      <c r="Q1581" s="243"/>
      <c r="R1581" s="243"/>
      <c r="S1581" s="243"/>
      <c r="T1581" s="244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5" t="s">
        <v>173</v>
      </c>
      <c r="AU1581" s="245" t="s">
        <v>85</v>
      </c>
      <c r="AV1581" s="13" t="s">
        <v>85</v>
      </c>
      <c r="AW1581" s="13" t="s">
        <v>37</v>
      </c>
      <c r="AX1581" s="13" t="s">
        <v>75</v>
      </c>
      <c r="AY1581" s="245" t="s">
        <v>144</v>
      </c>
    </row>
    <row r="1582" s="13" customFormat="1">
      <c r="A1582" s="13"/>
      <c r="B1582" s="235"/>
      <c r="C1582" s="236"/>
      <c r="D1582" s="227" t="s">
        <v>173</v>
      </c>
      <c r="E1582" s="237" t="s">
        <v>19</v>
      </c>
      <c r="F1582" s="238" t="s">
        <v>1640</v>
      </c>
      <c r="G1582" s="236"/>
      <c r="H1582" s="239">
        <v>801.78399999999999</v>
      </c>
      <c r="I1582" s="240"/>
      <c r="J1582" s="236"/>
      <c r="K1582" s="236"/>
      <c r="L1582" s="241"/>
      <c r="M1582" s="242"/>
      <c r="N1582" s="243"/>
      <c r="O1582" s="243"/>
      <c r="P1582" s="243"/>
      <c r="Q1582" s="243"/>
      <c r="R1582" s="243"/>
      <c r="S1582" s="243"/>
      <c r="T1582" s="244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45" t="s">
        <v>173</v>
      </c>
      <c r="AU1582" s="245" t="s">
        <v>85</v>
      </c>
      <c r="AV1582" s="13" t="s">
        <v>85</v>
      </c>
      <c r="AW1582" s="13" t="s">
        <v>37</v>
      </c>
      <c r="AX1582" s="13" t="s">
        <v>75</v>
      </c>
      <c r="AY1582" s="245" t="s">
        <v>144</v>
      </c>
    </row>
    <row r="1583" s="15" customFormat="1">
      <c r="A1583" s="15"/>
      <c r="B1583" s="261"/>
      <c r="C1583" s="262"/>
      <c r="D1583" s="227" t="s">
        <v>173</v>
      </c>
      <c r="E1583" s="263" t="s">
        <v>19</v>
      </c>
      <c r="F1583" s="264" t="s">
        <v>1641</v>
      </c>
      <c r="G1583" s="262"/>
      <c r="H1583" s="263" t="s">
        <v>19</v>
      </c>
      <c r="I1583" s="265"/>
      <c r="J1583" s="262"/>
      <c r="K1583" s="262"/>
      <c r="L1583" s="266"/>
      <c r="M1583" s="267"/>
      <c r="N1583" s="268"/>
      <c r="O1583" s="268"/>
      <c r="P1583" s="268"/>
      <c r="Q1583" s="268"/>
      <c r="R1583" s="268"/>
      <c r="S1583" s="268"/>
      <c r="T1583" s="269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T1583" s="270" t="s">
        <v>173</v>
      </c>
      <c r="AU1583" s="270" t="s">
        <v>85</v>
      </c>
      <c r="AV1583" s="15" t="s">
        <v>83</v>
      </c>
      <c r="AW1583" s="15" t="s">
        <v>37</v>
      </c>
      <c r="AX1583" s="15" t="s">
        <v>75</v>
      </c>
      <c r="AY1583" s="270" t="s">
        <v>144</v>
      </c>
    </row>
    <row r="1584" s="13" customFormat="1">
      <c r="A1584" s="13"/>
      <c r="B1584" s="235"/>
      <c r="C1584" s="236"/>
      <c r="D1584" s="227" t="s">
        <v>173</v>
      </c>
      <c r="E1584" s="237" t="s">
        <v>19</v>
      </c>
      <c r="F1584" s="238" t="s">
        <v>1642</v>
      </c>
      <c r="G1584" s="236"/>
      <c r="H1584" s="239">
        <v>0</v>
      </c>
      <c r="I1584" s="240"/>
      <c r="J1584" s="236"/>
      <c r="K1584" s="236"/>
      <c r="L1584" s="241"/>
      <c r="M1584" s="242"/>
      <c r="N1584" s="243"/>
      <c r="O1584" s="243"/>
      <c r="P1584" s="243"/>
      <c r="Q1584" s="243"/>
      <c r="R1584" s="243"/>
      <c r="S1584" s="243"/>
      <c r="T1584" s="244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5" t="s">
        <v>173</v>
      </c>
      <c r="AU1584" s="245" t="s">
        <v>85</v>
      </c>
      <c r="AV1584" s="13" t="s">
        <v>85</v>
      </c>
      <c r="AW1584" s="13" t="s">
        <v>37</v>
      </c>
      <c r="AX1584" s="13" t="s">
        <v>75</v>
      </c>
      <c r="AY1584" s="245" t="s">
        <v>144</v>
      </c>
    </row>
    <row r="1585" s="13" customFormat="1">
      <c r="A1585" s="13"/>
      <c r="B1585" s="235"/>
      <c r="C1585" s="236"/>
      <c r="D1585" s="227" t="s">
        <v>173</v>
      </c>
      <c r="E1585" s="237" t="s">
        <v>19</v>
      </c>
      <c r="F1585" s="238" t="s">
        <v>1640</v>
      </c>
      <c r="G1585" s="236"/>
      <c r="H1585" s="239">
        <v>801.78399999999999</v>
      </c>
      <c r="I1585" s="240"/>
      <c r="J1585" s="236"/>
      <c r="K1585" s="236"/>
      <c r="L1585" s="241"/>
      <c r="M1585" s="242"/>
      <c r="N1585" s="243"/>
      <c r="O1585" s="243"/>
      <c r="P1585" s="243"/>
      <c r="Q1585" s="243"/>
      <c r="R1585" s="243"/>
      <c r="S1585" s="243"/>
      <c r="T1585" s="244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45" t="s">
        <v>173</v>
      </c>
      <c r="AU1585" s="245" t="s">
        <v>85</v>
      </c>
      <c r="AV1585" s="13" t="s">
        <v>85</v>
      </c>
      <c r="AW1585" s="13" t="s">
        <v>37</v>
      </c>
      <c r="AX1585" s="13" t="s">
        <v>75</v>
      </c>
      <c r="AY1585" s="245" t="s">
        <v>144</v>
      </c>
    </row>
    <row r="1586" s="15" customFormat="1">
      <c r="A1586" s="15"/>
      <c r="B1586" s="261"/>
      <c r="C1586" s="262"/>
      <c r="D1586" s="227" t="s">
        <v>173</v>
      </c>
      <c r="E1586" s="263" t="s">
        <v>19</v>
      </c>
      <c r="F1586" s="264" t="s">
        <v>1643</v>
      </c>
      <c r="G1586" s="262"/>
      <c r="H1586" s="263" t="s">
        <v>19</v>
      </c>
      <c r="I1586" s="265"/>
      <c r="J1586" s="262"/>
      <c r="K1586" s="262"/>
      <c r="L1586" s="266"/>
      <c r="M1586" s="267"/>
      <c r="N1586" s="268"/>
      <c r="O1586" s="268"/>
      <c r="P1586" s="268"/>
      <c r="Q1586" s="268"/>
      <c r="R1586" s="268"/>
      <c r="S1586" s="268"/>
      <c r="T1586" s="269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T1586" s="270" t="s">
        <v>173</v>
      </c>
      <c r="AU1586" s="270" t="s">
        <v>85</v>
      </c>
      <c r="AV1586" s="15" t="s">
        <v>83</v>
      </c>
      <c r="AW1586" s="15" t="s">
        <v>37</v>
      </c>
      <c r="AX1586" s="15" t="s">
        <v>75</v>
      </c>
      <c r="AY1586" s="270" t="s">
        <v>144</v>
      </c>
    </row>
    <row r="1587" s="13" customFormat="1">
      <c r="A1587" s="13"/>
      <c r="B1587" s="235"/>
      <c r="C1587" s="236"/>
      <c r="D1587" s="227" t="s">
        <v>173</v>
      </c>
      <c r="E1587" s="237" t="s">
        <v>19</v>
      </c>
      <c r="F1587" s="238" t="s">
        <v>1644</v>
      </c>
      <c r="G1587" s="236"/>
      <c r="H1587" s="239">
        <v>224.86600000000001</v>
      </c>
      <c r="I1587" s="240"/>
      <c r="J1587" s="236"/>
      <c r="K1587" s="236"/>
      <c r="L1587" s="241"/>
      <c r="M1587" s="242"/>
      <c r="N1587" s="243"/>
      <c r="O1587" s="243"/>
      <c r="P1587" s="243"/>
      <c r="Q1587" s="243"/>
      <c r="R1587" s="243"/>
      <c r="S1587" s="243"/>
      <c r="T1587" s="244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45" t="s">
        <v>173</v>
      </c>
      <c r="AU1587" s="245" t="s">
        <v>85</v>
      </c>
      <c r="AV1587" s="13" t="s">
        <v>85</v>
      </c>
      <c r="AW1587" s="13" t="s">
        <v>37</v>
      </c>
      <c r="AX1587" s="13" t="s">
        <v>75</v>
      </c>
      <c r="AY1587" s="245" t="s">
        <v>144</v>
      </c>
    </row>
    <row r="1588" s="13" customFormat="1">
      <c r="A1588" s="13"/>
      <c r="B1588" s="235"/>
      <c r="C1588" s="236"/>
      <c r="D1588" s="227" t="s">
        <v>173</v>
      </c>
      <c r="E1588" s="237" t="s">
        <v>19</v>
      </c>
      <c r="F1588" s="238" t="s">
        <v>1645</v>
      </c>
      <c r="G1588" s="236"/>
      <c r="H1588" s="239">
        <v>718.399</v>
      </c>
      <c r="I1588" s="240"/>
      <c r="J1588" s="236"/>
      <c r="K1588" s="236"/>
      <c r="L1588" s="241"/>
      <c r="M1588" s="242"/>
      <c r="N1588" s="243"/>
      <c r="O1588" s="243"/>
      <c r="P1588" s="243"/>
      <c r="Q1588" s="243"/>
      <c r="R1588" s="243"/>
      <c r="S1588" s="243"/>
      <c r="T1588" s="244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5" t="s">
        <v>173</v>
      </c>
      <c r="AU1588" s="245" t="s">
        <v>85</v>
      </c>
      <c r="AV1588" s="13" t="s">
        <v>85</v>
      </c>
      <c r="AW1588" s="13" t="s">
        <v>37</v>
      </c>
      <c r="AX1588" s="13" t="s">
        <v>75</v>
      </c>
      <c r="AY1588" s="245" t="s">
        <v>144</v>
      </c>
    </row>
    <row r="1589" s="15" customFormat="1">
      <c r="A1589" s="15"/>
      <c r="B1589" s="261"/>
      <c r="C1589" s="262"/>
      <c r="D1589" s="227" t="s">
        <v>173</v>
      </c>
      <c r="E1589" s="263" t="s">
        <v>19</v>
      </c>
      <c r="F1589" s="264" t="s">
        <v>1646</v>
      </c>
      <c r="G1589" s="262"/>
      <c r="H1589" s="263" t="s">
        <v>19</v>
      </c>
      <c r="I1589" s="265"/>
      <c r="J1589" s="262"/>
      <c r="K1589" s="262"/>
      <c r="L1589" s="266"/>
      <c r="M1589" s="267"/>
      <c r="N1589" s="268"/>
      <c r="O1589" s="268"/>
      <c r="P1589" s="268"/>
      <c r="Q1589" s="268"/>
      <c r="R1589" s="268"/>
      <c r="S1589" s="268"/>
      <c r="T1589" s="269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T1589" s="270" t="s">
        <v>173</v>
      </c>
      <c r="AU1589" s="270" t="s">
        <v>85</v>
      </c>
      <c r="AV1589" s="15" t="s">
        <v>83</v>
      </c>
      <c r="AW1589" s="15" t="s">
        <v>37</v>
      </c>
      <c r="AX1589" s="15" t="s">
        <v>75</v>
      </c>
      <c r="AY1589" s="270" t="s">
        <v>144</v>
      </c>
    </row>
    <row r="1590" s="13" customFormat="1">
      <c r="A1590" s="13"/>
      <c r="B1590" s="235"/>
      <c r="C1590" s="236"/>
      <c r="D1590" s="227" t="s">
        <v>173</v>
      </c>
      <c r="E1590" s="237" t="s">
        <v>19</v>
      </c>
      <c r="F1590" s="238" t="s">
        <v>1647</v>
      </c>
      <c r="G1590" s="236"/>
      <c r="H1590" s="239">
        <v>147.857</v>
      </c>
      <c r="I1590" s="240"/>
      <c r="J1590" s="236"/>
      <c r="K1590" s="236"/>
      <c r="L1590" s="241"/>
      <c r="M1590" s="242"/>
      <c r="N1590" s="243"/>
      <c r="O1590" s="243"/>
      <c r="P1590" s="243"/>
      <c r="Q1590" s="243"/>
      <c r="R1590" s="243"/>
      <c r="S1590" s="243"/>
      <c r="T1590" s="244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5" t="s">
        <v>173</v>
      </c>
      <c r="AU1590" s="245" t="s">
        <v>85</v>
      </c>
      <c r="AV1590" s="13" t="s">
        <v>85</v>
      </c>
      <c r="AW1590" s="13" t="s">
        <v>37</v>
      </c>
      <c r="AX1590" s="13" t="s">
        <v>75</v>
      </c>
      <c r="AY1590" s="245" t="s">
        <v>144</v>
      </c>
    </row>
    <row r="1591" s="13" customFormat="1">
      <c r="A1591" s="13"/>
      <c r="B1591" s="235"/>
      <c r="C1591" s="236"/>
      <c r="D1591" s="227" t="s">
        <v>173</v>
      </c>
      <c r="E1591" s="237" t="s">
        <v>19</v>
      </c>
      <c r="F1591" s="238" t="s">
        <v>1648</v>
      </c>
      <c r="G1591" s="236"/>
      <c r="H1591" s="239">
        <v>820.87</v>
      </c>
      <c r="I1591" s="240"/>
      <c r="J1591" s="236"/>
      <c r="K1591" s="236"/>
      <c r="L1591" s="241"/>
      <c r="M1591" s="242"/>
      <c r="N1591" s="243"/>
      <c r="O1591" s="243"/>
      <c r="P1591" s="243"/>
      <c r="Q1591" s="243"/>
      <c r="R1591" s="243"/>
      <c r="S1591" s="243"/>
      <c r="T1591" s="244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45" t="s">
        <v>173</v>
      </c>
      <c r="AU1591" s="245" t="s">
        <v>85</v>
      </c>
      <c r="AV1591" s="13" t="s">
        <v>85</v>
      </c>
      <c r="AW1591" s="13" t="s">
        <v>37</v>
      </c>
      <c r="AX1591" s="13" t="s">
        <v>75</v>
      </c>
      <c r="AY1591" s="245" t="s">
        <v>144</v>
      </c>
    </row>
    <row r="1592" s="15" customFormat="1">
      <c r="A1592" s="15"/>
      <c r="B1592" s="261"/>
      <c r="C1592" s="262"/>
      <c r="D1592" s="227" t="s">
        <v>173</v>
      </c>
      <c r="E1592" s="263" t="s">
        <v>19</v>
      </c>
      <c r="F1592" s="264" t="s">
        <v>1649</v>
      </c>
      <c r="G1592" s="262"/>
      <c r="H1592" s="263" t="s">
        <v>19</v>
      </c>
      <c r="I1592" s="265"/>
      <c r="J1592" s="262"/>
      <c r="K1592" s="262"/>
      <c r="L1592" s="266"/>
      <c r="M1592" s="267"/>
      <c r="N1592" s="268"/>
      <c r="O1592" s="268"/>
      <c r="P1592" s="268"/>
      <c r="Q1592" s="268"/>
      <c r="R1592" s="268"/>
      <c r="S1592" s="268"/>
      <c r="T1592" s="269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T1592" s="270" t="s">
        <v>173</v>
      </c>
      <c r="AU1592" s="270" t="s">
        <v>85</v>
      </c>
      <c r="AV1592" s="15" t="s">
        <v>83</v>
      </c>
      <c r="AW1592" s="15" t="s">
        <v>37</v>
      </c>
      <c r="AX1592" s="15" t="s">
        <v>75</v>
      </c>
      <c r="AY1592" s="270" t="s">
        <v>144</v>
      </c>
    </row>
    <row r="1593" s="13" customFormat="1">
      <c r="A1593" s="13"/>
      <c r="B1593" s="235"/>
      <c r="C1593" s="236"/>
      <c r="D1593" s="227" t="s">
        <v>173</v>
      </c>
      <c r="E1593" s="237" t="s">
        <v>19</v>
      </c>
      <c r="F1593" s="238" t="s">
        <v>1650</v>
      </c>
      <c r="G1593" s="236"/>
      <c r="H1593" s="239">
        <v>44.899999999999999</v>
      </c>
      <c r="I1593" s="240"/>
      <c r="J1593" s="236"/>
      <c r="K1593" s="236"/>
      <c r="L1593" s="241"/>
      <c r="M1593" s="242"/>
      <c r="N1593" s="243"/>
      <c r="O1593" s="243"/>
      <c r="P1593" s="243"/>
      <c r="Q1593" s="243"/>
      <c r="R1593" s="243"/>
      <c r="S1593" s="243"/>
      <c r="T1593" s="244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5" t="s">
        <v>173</v>
      </c>
      <c r="AU1593" s="245" t="s">
        <v>85</v>
      </c>
      <c r="AV1593" s="13" t="s">
        <v>85</v>
      </c>
      <c r="AW1593" s="13" t="s">
        <v>37</v>
      </c>
      <c r="AX1593" s="13" t="s">
        <v>75</v>
      </c>
      <c r="AY1593" s="245" t="s">
        <v>144</v>
      </c>
    </row>
    <row r="1594" s="13" customFormat="1">
      <c r="A1594" s="13"/>
      <c r="B1594" s="235"/>
      <c r="C1594" s="236"/>
      <c r="D1594" s="227" t="s">
        <v>173</v>
      </c>
      <c r="E1594" s="237" t="s">
        <v>19</v>
      </c>
      <c r="F1594" s="238" t="s">
        <v>1651</v>
      </c>
      <c r="G1594" s="236"/>
      <c r="H1594" s="239">
        <v>93.159999999999997</v>
      </c>
      <c r="I1594" s="240"/>
      <c r="J1594" s="236"/>
      <c r="K1594" s="236"/>
      <c r="L1594" s="241"/>
      <c r="M1594" s="242"/>
      <c r="N1594" s="243"/>
      <c r="O1594" s="243"/>
      <c r="P1594" s="243"/>
      <c r="Q1594" s="243"/>
      <c r="R1594" s="243"/>
      <c r="S1594" s="243"/>
      <c r="T1594" s="244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45" t="s">
        <v>173</v>
      </c>
      <c r="AU1594" s="245" t="s">
        <v>85</v>
      </c>
      <c r="AV1594" s="13" t="s">
        <v>85</v>
      </c>
      <c r="AW1594" s="13" t="s">
        <v>37</v>
      </c>
      <c r="AX1594" s="13" t="s">
        <v>75</v>
      </c>
      <c r="AY1594" s="245" t="s">
        <v>144</v>
      </c>
    </row>
    <row r="1595" s="14" customFormat="1">
      <c r="A1595" s="14"/>
      <c r="B1595" s="246"/>
      <c r="C1595" s="247"/>
      <c r="D1595" s="227" t="s">
        <v>173</v>
      </c>
      <c r="E1595" s="248" t="s">
        <v>19</v>
      </c>
      <c r="F1595" s="249" t="s">
        <v>175</v>
      </c>
      <c r="G1595" s="247"/>
      <c r="H1595" s="250">
        <v>6166.2499999999991</v>
      </c>
      <c r="I1595" s="251"/>
      <c r="J1595" s="247"/>
      <c r="K1595" s="247"/>
      <c r="L1595" s="252"/>
      <c r="M1595" s="253"/>
      <c r="N1595" s="254"/>
      <c r="O1595" s="254"/>
      <c r="P1595" s="254"/>
      <c r="Q1595" s="254"/>
      <c r="R1595" s="254"/>
      <c r="S1595" s="254"/>
      <c r="T1595" s="255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56" t="s">
        <v>173</v>
      </c>
      <c r="AU1595" s="256" t="s">
        <v>85</v>
      </c>
      <c r="AV1595" s="14" t="s">
        <v>176</v>
      </c>
      <c r="AW1595" s="14" t="s">
        <v>37</v>
      </c>
      <c r="AX1595" s="14" t="s">
        <v>83</v>
      </c>
      <c r="AY1595" s="256" t="s">
        <v>144</v>
      </c>
    </row>
    <row r="1596" s="2" customFormat="1" ht="14.4" customHeight="1">
      <c r="A1596" s="40"/>
      <c r="B1596" s="41"/>
      <c r="C1596" s="214" t="s">
        <v>1788</v>
      </c>
      <c r="D1596" s="214" t="s">
        <v>147</v>
      </c>
      <c r="E1596" s="215" t="s">
        <v>1789</v>
      </c>
      <c r="F1596" s="216" t="s">
        <v>1790</v>
      </c>
      <c r="G1596" s="217" t="s">
        <v>187</v>
      </c>
      <c r="H1596" s="218">
        <v>1751.877</v>
      </c>
      <c r="I1596" s="219"/>
      <c r="J1596" s="220">
        <f>ROUND(I1596*H1596,2)</f>
        <v>0</v>
      </c>
      <c r="K1596" s="216" t="s">
        <v>151</v>
      </c>
      <c r="L1596" s="46"/>
      <c r="M1596" s="221" t="s">
        <v>19</v>
      </c>
      <c r="N1596" s="222" t="s">
        <v>46</v>
      </c>
      <c r="O1596" s="86"/>
      <c r="P1596" s="223">
        <f>O1596*H1596</f>
        <v>0</v>
      </c>
      <c r="Q1596" s="223">
        <v>0.00020000000000000001</v>
      </c>
      <c r="R1596" s="223">
        <f>Q1596*H1596</f>
        <v>0.3503754</v>
      </c>
      <c r="S1596" s="223">
        <v>0</v>
      </c>
      <c r="T1596" s="224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25" t="s">
        <v>203</v>
      </c>
      <c r="AT1596" s="225" t="s">
        <v>147</v>
      </c>
      <c r="AU1596" s="225" t="s">
        <v>85</v>
      </c>
      <c r="AY1596" s="19" t="s">
        <v>144</v>
      </c>
      <c r="BE1596" s="226">
        <f>IF(N1596="základní",J1596,0)</f>
        <v>0</v>
      </c>
      <c r="BF1596" s="226">
        <f>IF(N1596="snížená",J1596,0)</f>
        <v>0</v>
      </c>
      <c r="BG1596" s="226">
        <f>IF(N1596="zákl. přenesená",J1596,0)</f>
        <v>0</v>
      </c>
      <c r="BH1596" s="226">
        <f>IF(N1596="sníž. přenesená",J1596,0)</f>
        <v>0</v>
      </c>
      <c r="BI1596" s="226">
        <f>IF(N1596="nulová",J1596,0)</f>
        <v>0</v>
      </c>
      <c r="BJ1596" s="19" t="s">
        <v>83</v>
      </c>
      <c r="BK1596" s="226">
        <f>ROUND(I1596*H1596,2)</f>
        <v>0</v>
      </c>
      <c r="BL1596" s="19" t="s">
        <v>203</v>
      </c>
      <c r="BM1596" s="225" t="s">
        <v>1791</v>
      </c>
    </row>
    <row r="1597" s="2" customFormat="1">
      <c r="A1597" s="40"/>
      <c r="B1597" s="41"/>
      <c r="C1597" s="42"/>
      <c r="D1597" s="227" t="s">
        <v>154</v>
      </c>
      <c r="E1597" s="42"/>
      <c r="F1597" s="228" t="s">
        <v>1792</v>
      </c>
      <c r="G1597" s="42"/>
      <c r="H1597" s="42"/>
      <c r="I1597" s="229"/>
      <c r="J1597" s="42"/>
      <c r="K1597" s="42"/>
      <c r="L1597" s="46"/>
      <c r="M1597" s="230"/>
      <c r="N1597" s="231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154</v>
      </c>
      <c r="AU1597" s="19" t="s">
        <v>85</v>
      </c>
    </row>
    <row r="1598" s="2" customFormat="1">
      <c r="A1598" s="40"/>
      <c r="B1598" s="41"/>
      <c r="C1598" s="42"/>
      <c r="D1598" s="232" t="s">
        <v>155</v>
      </c>
      <c r="E1598" s="42"/>
      <c r="F1598" s="233" t="s">
        <v>1793</v>
      </c>
      <c r="G1598" s="42"/>
      <c r="H1598" s="42"/>
      <c r="I1598" s="229"/>
      <c r="J1598" s="42"/>
      <c r="K1598" s="42"/>
      <c r="L1598" s="46"/>
      <c r="M1598" s="230"/>
      <c r="N1598" s="231"/>
      <c r="O1598" s="86"/>
      <c r="P1598" s="86"/>
      <c r="Q1598" s="86"/>
      <c r="R1598" s="86"/>
      <c r="S1598" s="86"/>
      <c r="T1598" s="87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T1598" s="19" t="s">
        <v>155</v>
      </c>
      <c r="AU1598" s="19" t="s">
        <v>85</v>
      </c>
    </row>
    <row r="1599" s="15" customFormat="1">
      <c r="A1599" s="15"/>
      <c r="B1599" s="261"/>
      <c r="C1599" s="262"/>
      <c r="D1599" s="227" t="s">
        <v>173</v>
      </c>
      <c r="E1599" s="263" t="s">
        <v>19</v>
      </c>
      <c r="F1599" s="264" t="s">
        <v>396</v>
      </c>
      <c r="G1599" s="262"/>
      <c r="H1599" s="263" t="s">
        <v>19</v>
      </c>
      <c r="I1599" s="265"/>
      <c r="J1599" s="262"/>
      <c r="K1599" s="262"/>
      <c r="L1599" s="266"/>
      <c r="M1599" s="267"/>
      <c r="N1599" s="268"/>
      <c r="O1599" s="268"/>
      <c r="P1599" s="268"/>
      <c r="Q1599" s="268"/>
      <c r="R1599" s="268"/>
      <c r="S1599" s="268"/>
      <c r="T1599" s="269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T1599" s="270" t="s">
        <v>173</v>
      </c>
      <c r="AU1599" s="270" t="s">
        <v>85</v>
      </c>
      <c r="AV1599" s="15" t="s">
        <v>83</v>
      </c>
      <c r="AW1599" s="15" t="s">
        <v>37</v>
      </c>
      <c r="AX1599" s="15" t="s">
        <v>75</v>
      </c>
      <c r="AY1599" s="270" t="s">
        <v>144</v>
      </c>
    </row>
    <row r="1600" s="13" customFormat="1">
      <c r="A1600" s="13"/>
      <c r="B1600" s="235"/>
      <c r="C1600" s="236"/>
      <c r="D1600" s="227" t="s">
        <v>173</v>
      </c>
      <c r="E1600" s="237" t="s">
        <v>19</v>
      </c>
      <c r="F1600" s="238" t="s">
        <v>1658</v>
      </c>
      <c r="G1600" s="236"/>
      <c r="H1600" s="239">
        <v>13.800000000000001</v>
      </c>
      <c r="I1600" s="240"/>
      <c r="J1600" s="236"/>
      <c r="K1600" s="236"/>
      <c r="L1600" s="241"/>
      <c r="M1600" s="242"/>
      <c r="N1600" s="243"/>
      <c r="O1600" s="243"/>
      <c r="P1600" s="243"/>
      <c r="Q1600" s="243"/>
      <c r="R1600" s="243"/>
      <c r="S1600" s="243"/>
      <c r="T1600" s="244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45" t="s">
        <v>173</v>
      </c>
      <c r="AU1600" s="245" t="s">
        <v>85</v>
      </c>
      <c r="AV1600" s="13" t="s">
        <v>85</v>
      </c>
      <c r="AW1600" s="13" t="s">
        <v>37</v>
      </c>
      <c r="AX1600" s="13" t="s">
        <v>75</v>
      </c>
      <c r="AY1600" s="245" t="s">
        <v>144</v>
      </c>
    </row>
    <row r="1601" s="13" customFormat="1">
      <c r="A1601" s="13"/>
      <c r="B1601" s="235"/>
      <c r="C1601" s="236"/>
      <c r="D1601" s="227" t="s">
        <v>173</v>
      </c>
      <c r="E1601" s="237" t="s">
        <v>19</v>
      </c>
      <c r="F1601" s="238" t="s">
        <v>1659</v>
      </c>
      <c r="G1601" s="236"/>
      <c r="H1601" s="239">
        <v>58.307000000000002</v>
      </c>
      <c r="I1601" s="240"/>
      <c r="J1601" s="236"/>
      <c r="K1601" s="236"/>
      <c r="L1601" s="241"/>
      <c r="M1601" s="242"/>
      <c r="N1601" s="243"/>
      <c r="O1601" s="243"/>
      <c r="P1601" s="243"/>
      <c r="Q1601" s="243"/>
      <c r="R1601" s="243"/>
      <c r="S1601" s="243"/>
      <c r="T1601" s="244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45" t="s">
        <v>173</v>
      </c>
      <c r="AU1601" s="245" t="s">
        <v>85</v>
      </c>
      <c r="AV1601" s="13" t="s">
        <v>85</v>
      </c>
      <c r="AW1601" s="13" t="s">
        <v>37</v>
      </c>
      <c r="AX1601" s="13" t="s">
        <v>75</v>
      </c>
      <c r="AY1601" s="245" t="s">
        <v>144</v>
      </c>
    </row>
    <row r="1602" s="15" customFormat="1">
      <c r="A1602" s="15"/>
      <c r="B1602" s="261"/>
      <c r="C1602" s="262"/>
      <c r="D1602" s="227" t="s">
        <v>173</v>
      </c>
      <c r="E1602" s="263" t="s">
        <v>19</v>
      </c>
      <c r="F1602" s="264" t="s">
        <v>491</v>
      </c>
      <c r="G1602" s="262"/>
      <c r="H1602" s="263" t="s">
        <v>19</v>
      </c>
      <c r="I1602" s="265"/>
      <c r="J1602" s="262"/>
      <c r="K1602" s="262"/>
      <c r="L1602" s="266"/>
      <c r="M1602" s="267"/>
      <c r="N1602" s="268"/>
      <c r="O1602" s="268"/>
      <c r="P1602" s="268"/>
      <c r="Q1602" s="268"/>
      <c r="R1602" s="268"/>
      <c r="S1602" s="268"/>
      <c r="T1602" s="269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T1602" s="270" t="s">
        <v>173</v>
      </c>
      <c r="AU1602" s="270" t="s">
        <v>85</v>
      </c>
      <c r="AV1602" s="15" t="s">
        <v>83</v>
      </c>
      <c r="AW1602" s="15" t="s">
        <v>37</v>
      </c>
      <c r="AX1602" s="15" t="s">
        <v>75</v>
      </c>
      <c r="AY1602" s="270" t="s">
        <v>144</v>
      </c>
    </row>
    <row r="1603" s="13" customFormat="1">
      <c r="A1603" s="13"/>
      <c r="B1603" s="235"/>
      <c r="C1603" s="236"/>
      <c r="D1603" s="227" t="s">
        <v>173</v>
      </c>
      <c r="E1603" s="237" t="s">
        <v>19</v>
      </c>
      <c r="F1603" s="238" t="s">
        <v>1660</v>
      </c>
      <c r="G1603" s="236"/>
      <c r="H1603" s="239">
        <v>33.899999999999999</v>
      </c>
      <c r="I1603" s="240"/>
      <c r="J1603" s="236"/>
      <c r="K1603" s="236"/>
      <c r="L1603" s="241"/>
      <c r="M1603" s="242"/>
      <c r="N1603" s="243"/>
      <c r="O1603" s="243"/>
      <c r="P1603" s="243"/>
      <c r="Q1603" s="243"/>
      <c r="R1603" s="243"/>
      <c r="S1603" s="243"/>
      <c r="T1603" s="244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45" t="s">
        <v>173</v>
      </c>
      <c r="AU1603" s="245" t="s">
        <v>85</v>
      </c>
      <c r="AV1603" s="13" t="s">
        <v>85</v>
      </c>
      <c r="AW1603" s="13" t="s">
        <v>37</v>
      </c>
      <c r="AX1603" s="13" t="s">
        <v>75</v>
      </c>
      <c r="AY1603" s="245" t="s">
        <v>144</v>
      </c>
    </row>
    <row r="1604" s="13" customFormat="1">
      <c r="A1604" s="13"/>
      <c r="B1604" s="235"/>
      <c r="C1604" s="236"/>
      <c r="D1604" s="227" t="s">
        <v>173</v>
      </c>
      <c r="E1604" s="237" t="s">
        <v>19</v>
      </c>
      <c r="F1604" s="238" t="s">
        <v>1661</v>
      </c>
      <c r="G1604" s="236"/>
      <c r="H1604" s="239">
        <v>125.587</v>
      </c>
      <c r="I1604" s="240"/>
      <c r="J1604" s="236"/>
      <c r="K1604" s="236"/>
      <c r="L1604" s="241"/>
      <c r="M1604" s="242"/>
      <c r="N1604" s="243"/>
      <c r="O1604" s="243"/>
      <c r="P1604" s="243"/>
      <c r="Q1604" s="243"/>
      <c r="R1604" s="243"/>
      <c r="S1604" s="243"/>
      <c r="T1604" s="244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5" t="s">
        <v>173</v>
      </c>
      <c r="AU1604" s="245" t="s">
        <v>85</v>
      </c>
      <c r="AV1604" s="13" t="s">
        <v>85</v>
      </c>
      <c r="AW1604" s="13" t="s">
        <v>37</v>
      </c>
      <c r="AX1604" s="13" t="s">
        <v>75</v>
      </c>
      <c r="AY1604" s="245" t="s">
        <v>144</v>
      </c>
    </row>
    <row r="1605" s="15" customFormat="1">
      <c r="A1605" s="15"/>
      <c r="B1605" s="261"/>
      <c r="C1605" s="262"/>
      <c r="D1605" s="227" t="s">
        <v>173</v>
      </c>
      <c r="E1605" s="263" t="s">
        <v>19</v>
      </c>
      <c r="F1605" s="264" t="s">
        <v>1635</v>
      </c>
      <c r="G1605" s="262"/>
      <c r="H1605" s="263" t="s">
        <v>19</v>
      </c>
      <c r="I1605" s="265"/>
      <c r="J1605" s="262"/>
      <c r="K1605" s="262"/>
      <c r="L1605" s="266"/>
      <c r="M1605" s="267"/>
      <c r="N1605" s="268"/>
      <c r="O1605" s="268"/>
      <c r="P1605" s="268"/>
      <c r="Q1605" s="268"/>
      <c r="R1605" s="268"/>
      <c r="S1605" s="268"/>
      <c r="T1605" s="269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70" t="s">
        <v>173</v>
      </c>
      <c r="AU1605" s="270" t="s">
        <v>85</v>
      </c>
      <c r="AV1605" s="15" t="s">
        <v>83</v>
      </c>
      <c r="AW1605" s="15" t="s">
        <v>37</v>
      </c>
      <c r="AX1605" s="15" t="s">
        <v>75</v>
      </c>
      <c r="AY1605" s="270" t="s">
        <v>144</v>
      </c>
    </row>
    <row r="1606" s="13" customFormat="1">
      <c r="A1606" s="13"/>
      <c r="B1606" s="235"/>
      <c r="C1606" s="236"/>
      <c r="D1606" s="227" t="s">
        <v>173</v>
      </c>
      <c r="E1606" s="237" t="s">
        <v>19</v>
      </c>
      <c r="F1606" s="238" t="s">
        <v>1662</v>
      </c>
      <c r="G1606" s="236"/>
      <c r="H1606" s="239">
        <v>58.399999999999999</v>
      </c>
      <c r="I1606" s="240"/>
      <c r="J1606" s="236"/>
      <c r="K1606" s="236"/>
      <c r="L1606" s="241"/>
      <c r="M1606" s="242"/>
      <c r="N1606" s="243"/>
      <c r="O1606" s="243"/>
      <c r="P1606" s="243"/>
      <c r="Q1606" s="243"/>
      <c r="R1606" s="243"/>
      <c r="S1606" s="243"/>
      <c r="T1606" s="244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45" t="s">
        <v>173</v>
      </c>
      <c r="AU1606" s="245" t="s">
        <v>85</v>
      </c>
      <c r="AV1606" s="13" t="s">
        <v>85</v>
      </c>
      <c r="AW1606" s="13" t="s">
        <v>37</v>
      </c>
      <c r="AX1606" s="13" t="s">
        <v>75</v>
      </c>
      <c r="AY1606" s="245" t="s">
        <v>144</v>
      </c>
    </row>
    <row r="1607" s="13" customFormat="1">
      <c r="A1607" s="13"/>
      <c r="B1607" s="235"/>
      <c r="C1607" s="236"/>
      <c r="D1607" s="227" t="s">
        <v>173</v>
      </c>
      <c r="E1607" s="237" t="s">
        <v>19</v>
      </c>
      <c r="F1607" s="238" t="s">
        <v>1663</v>
      </c>
      <c r="G1607" s="236"/>
      <c r="H1607" s="239">
        <v>230.309</v>
      </c>
      <c r="I1607" s="240"/>
      <c r="J1607" s="236"/>
      <c r="K1607" s="236"/>
      <c r="L1607" s="241"/>
      <c r="M1607" s="242"/>
      <c r="N1607" s="243"/>
      <c r="O1607" s="243"/>
      <c r="P1607" s="243"/>
      <c r="Q1607" s="243"/>
      <c r="R1607" s="243"/>
      <c r="S1607" s="243"/>
      <c r="T1607" s="244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45" t="s">
        <v>173</v>
      </c>
      <c r="AU1607" s="245" t="s">
        <v>85</v>
      </c>
      <c r="AV1607" s="13" t="s">
        <v>85</v>
      </c>
      <c r="AW1607" s="13" t="s">
        <v>37</v>
      </c>
      <c r="AX1607" s="13" t="s">
        <v>75</v>
      </c>
      <c r="AY1607" s="245" t="s">
        <v>144</v>
      </c>
    </row>
    <row r="1608" s="15" customFormat="1">
      <c r="A1608" s="15"/>
      <c r="B1608" s="261"/>
      <c r="C1608" s="262"/>
      <c r="D1608" s="227" t="s">
        <v>173</v>
      </c>
      <c r="E1608" s="263" t="s">
        <v>19</v>
      </c>
      <c r="F1608" s="264" t="s">
        <v>1638</v>
      </c>
      <c r="G1608" s="262"/>
      <c r="H1608" s="263" t="s">
        <v>19</v>
      </c>
      <c r="I1608" s="265"/>
      <c r="J1608" s="262"/>
      <c r="K1608" s="262"/>
      <c r="L1608" s="266"/>
      <c r="M1608" s="267"/>
      <c r="N1608" s="268"/>
      <c r="O1608" s="268"/>
      <c r="P1608" s="268"/>
      <c r="Q1608" s="268"/>
      <c r="R1608" s="268"/>
      <c r="S1608" s="268"/>
      <c r="T1608" s="269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T1608" s="270" t="s">
        <v>173</v>
      </c>
      <c r="AU1608" s="270" t="s">
        <v>85</v>
      </c>
      <c r="AV1608" s="15" t="s">
        <v>83</v>
      </c>
      <c r="AW1608" s="15" t="s">
        <v>37</v>
      </c>
      <c r="AX1608" s="15" t="s">
        <v>75</v>
      </c>
      <c r="AY1608" s="270" t="s">
        <v>144</v>
      </c>
    </row>
    <row r="1609" s="13" customFormat="1">
      <c r="A1609" s="13"/>
      <c r="B1609" s="235"/>
      <c r="C1609" s="236"/>
      <c r="D1609" s="227" t="s">
        <v>173</v>
      </c>
      <c r="E1609" s="237" t="s">
        <v>19</v>
      </c>
      <c r="F1609" s="238" t="s">
        <v>1664</v>
      </c>
      <c r="G1609" s="236"/>
      <c r="H1609" s="239">
        <v>82.599999999999994</v>
      </c>
      <c r="I1609" s="240"/>
      <c r="J1609" s="236"/>
      <c r="K1609" s="236"/>
      <c r="L1609" s="241"/>
      <c r="M1609" s="242"/>
      <c r="N1609" s="243"/>
      <c r="O1609" s="243"/>
      <c r="P1609" s="243"/>
      <c r="Q1609" s="243"/>
      <c r="R1609" s="243"/>
      <c r="S1609" s="243"/>
      <c r="T1609" s="244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45" t="s">
        <v>173</v>
      </c>
      <c r="AU1609" s="245" t="s">
        <v>85</v>
      </c>
      <c r="AV1609" s="13" t="s">
        <v>85</v>
      </c>
      <c r="AW1609" s="13" t="s">
        <v>37</v>
      </c>
      <c r="AX1609" s="13" t="s">
        <v>75</v>
      </c>
      <c r="AY1609" s="245" t="s">
        <v>144</v>
      </c>
    </row>
    <row r="1610" s="13" customFormat="1">
      <c r="A1610" s="13"/>
      <c r="B1610" s="235"/>
      <c r="C1610" s="236"/>
      <c r="D1610" s="227" t="s">
        <v>173</v>
      </c>
      <c r="E1610" s="237" t="s">
        <v>19</v>
      </c>
      <c r="F1610" s="238" t="s">
        <v>1665</v>
      </c>
      <c r="G1610" s="236"/>
      <c r="H1610" s="239">
        <v>184.70400000000001</v>
      </c>
      <c r="I1610" s="240"/>
      <c r="J1610" s="236"/>
      <c r="K1610" s="236"/>
      <c r="L1610" s="241"/>
      <c r="M1610" s="242"/>
      <c r="N1610" s="243"/>
      <c r="O1610" s="243"/>
      <c r="P1610" s="243"/>
      <c r="Q1610" s="243"/>
      <c r="R1610" s="243"/>
      <c r="S1610" s="243"/>
      <c r="T1610" s="244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45" t="s">
        <v>173</v>
      </c>
      <c r="AU1610" s="245" t="s">
        <v>85</v>
      </c>
      <c r="AV1610" s="13" t="s">
        <v>85</v>
      </c>
      <c r="AW1610" s="13" t="s">
        <v>37</v>
      </c>
      <c r="AX1610" s="13" t="s">
        <v>75</v>
      </c>
      <c r="AY1610" s="245" t="s">
        <v>144</v>
      </c>
    </row>
    <row r="1611" s="15" customFormat="1">
      <c r="A1611" s="15"/>
      <c r="B1611" s="261"/>
      <c r="C1611" s="262"/>
      <c r="D1611" s="227" t="s">
        <v>173</v>
      </c>
      <c r="E1611" s="263" t="s">
        <v>19</v>
      </c>
      <c r="F1611" s="264" t="s">
        <v>1641</v>
      </c>
      <c r="G1611" s="262"/>
      <c r="H1611" s="263" t="s">
        <v>19</v>
      </c>
      <c r="I1611" s="265"/>
      <c r="J1611" s="262"/>
      <c r="K1611" s="262"/>
      <c r="L1611" s="266"/>
      <c r="M1611" s="267"/>
      <c r="N1611" s="268"/>
      <c r="O1611" s="268"/>
      <c r="P1611" s="268"/>
      <c r="Q1611" s="268"/>
      <c r="R1611" s="268"/>
      <c r="S1611" s="268"/>
      <c r="T1611" s="269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T1611" s="270" t="s">
        <v>173</v>
      </c>
      <c r="AU1611" s="270" t="s">
        <v>85</v>
      </c>
      <c r="AV1611" s="15" t="s">
        <v>83</v>
      </c>
      <c r="AW1611" s="15" t="s">
        <v>37</v>
      </c>
      <c r="AX1611" s="15" t="s">
        <v>75</v>
      </c>
      <c r="AY1611" s="270" t="s">
        <v>144</v>
      </c>
    </row>
    <row r="1612" s="13" customFormat="1">
      <c r="A1612" s="13"/>
      <c r="B1612" s="235"/>
      <c r="C1612" s="236"/>
      <c r="D1612" s="227" t="s">
        <v>173</v>
      </c>
      <c r="E1612" s="237" t="s">
        <v>19</v>
      </c>
      <c r="F1612" s="238" t="s">
        <v>1666</v>
      </c>
      <c r="G1612" s="236"/>
      <c r="H1612" s="239">
        <v>72.299999999999997</v>
      </c>
      <c r="I1612" s="240"/>
      <c r="J1612" s="236"/>
      <c r="K1612" s="236"/>
      <c r="L1612" s="241"/>
      <c r="M1612" s="242"/>
      <c r="N1612" s="243"/>
      <c r="O1612" s="243"/>
      <c r="P1612" s="243"/>
      <c r="Q1612" s="243"/>
      <c r="R1612" s="243"/>
      <c r="S1612" s="243"/>
      <c r="T1612" s="244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45" t="s">
        <v>173</v>
      </c>
      <c r="AU1612" s="245" t="s">
        <v>85</v>
      </c>
      <c r="AV1612" s="13" t="s">
        <v>85</v>
      </c>
      <c r="AW1612" s="13" t="s">
        <v>37</v>
      </c>
      <c r="AX1612" s="13" t="s">
        <v>75</v>
      </c>
      <c r="AY1612" s="245" t="s">
        <v>144</v>
      </c>
    </row>
    <row r="1613" s="13" customFormat="1">
      <c r="A1613" s="13"/>
      <c r="B1613" s="235"/>
      <c r="C1613" s="236"/>
      <c r="D1613" s="227" t="s">
        <v>173</v>
      </c>
      <c r="E1613" s="237" t="s">
        <v>19</v>
      </c>
      <c r="F1613" s="238" t="s">
        <v>1667</v>
      </c>
      <c r="G1613" s="236"/>
      <c r="H1613" s="239">
        <v>197.38999999999999</v>
      </c>
      <c r="I1613" s="240"/>
      <c r="J1613" s="236"/>
      <c r="K1613" s="236"/>
      <c r="L1613" s="241"/>
      <c r="M1613" s="242"/>
      <c r="N1613" s="243"/>
      <c r="O1613" s="243"/>
      <c r="P1613" s="243"/>
      <c r="Q1613" s="243"/>
      <c r="R1613" s="243"/>
      <c r="S1613" s="243"/>
      <c r="T1613" s="244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45" t="s">
        <v>173</v>
      </c>
      <c r="AU1613" s="245" t="s">
        <v>85</v>
      </c>
      <c r="AV1613" s="13" t="s">
        <v>85</v>
      </c>
      <c r="AW1613" s="13" t="s">
        <v>37</v>
      </c>
      <c r="AX1613" s="13" t="s">
        <v>75</v>
      </c>
      <c r="AY1613" s="245" t="s">
        <v>144</v>
      </c>
    </row>
    <row r="1614" s="15" customFormat="1">
      <c r="A1614" s="15"/>
      <c r="B1614" s="261"/>
      <c r="C1614" s="262"/>
      <c r="D1614" s="227" t="s">
        <v>173</v>
      </c>
      <c r="E1614" s="263" t="s">
        <v>19</v>
      </c>
      <c r="F1614" s="264" t="s">
        <v>1643</v>
      </c>
      <c r="G1614" s="262"/>
      <c r="H1614" s="263" t="s">
        <v>19</v>
      </c>
      <c r="I1614" s="265"/>
      <c r="J1614" s="262"/>
      <c r="K1614" s="262"/>
      <c r="L1614" s="266"/>
      <c r="M1614" s="267"/>
      <c r="N1614" s="268"/>
      <c r="O1614" s="268"/>
      <c r="P1614" s="268"/>
      <c r="Q1614" s="268"/>
      <c r="R1614" s="268"/>
      <c r="S1614" s="268"/>
      <c r="T1614" s="269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T1614" s="270" t="s">
        <v>173</v>
      </c>
      <c r="AU1614" s="270" t="s">
        <v>85</v>
      </c>
      <c r="AV1614" s="15" t="s">
        <v>83</v>
      </c>
      <c r="AW1614" s="15" t="s">
        <v>37</v>
      </c>
      <c r="AX1614" s="15" t="s">
        <v>75</v>
      </c>
      <c r="AY1614" s="270" t="s">
        <v>144</v>
      </c>
    </row>
    <row r="1615" s="13" customFormat="1">
      <c r="A1615" s="13"/>
      <c r="B1615" s="235"/>
      <c r="C1615" s="236"/>
      <c r="D1615" s="227" t="s">
        <v>173</v>
      </c>
      <c r="E1615" s="237" t="s">
        <v>19</v>
      </c>
      <c r="F1615" s="238" t="s">
        <v>1668</v>
      </c>
      <c r="G1615" s="236"/>
      <c r="H1615" s="239">
        <v>73.099999999999994</v>
      </c>
      <c r="I1615" s="240"/>
      <c r="J1615" s="236"/>
      <c r="K1615" s="236"/>
      <c r="L1615" s="241"/>
      <c r="M1615" s="242"/>
      <c r="N1615" s="243"/>
      <c r="O1615" s="243"/>
      <c r="P1615" s="243"/>
      <c r="Q1615" s="243"/>
      <c r="R1615" s="243"/>
      <c r="S1615" s="243"/>
      <c r="T1615" s="244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45" t="s">
        <v>173</v>
      </c>
      <c r="AU1615" s="245" t="s">
        <v>85</v>
      </c>
      <c r="AV1615" s="13" t="s">
        <v>85</v>
      </c>
      <c r="AW1615" s="13" t="s">
        <v>37</v>
      </c>
      <c r="AX1615" s="13" t="s">
        <v>75</v>
      </c>
      <c r="AY1615" s="245" t="s">
        <v>144</v>
      </c>
    </row>
    <row r="1616" s="13" customFormat="1">
      <c r="A1616" s="13"/>
      <c r="B1616" s="235"/>
      <c r="C1616" s="236"/>
      <c r="D1616" s="227" t="s">
        <v>173</v>
      </c>
      <c r="E1616" s="237" t="s">
        <v>19</v>
      </c>
      <c r="F1616" s="238" t="s">
        <v>1667</v>
      </c>
      <c r="G1616" s="236"/>
      <c r="H1616" s="239">
        <v>197.38999999999999</v>
      </c>
      <c r="I1616" s="240"/>
      <c r="J1616" s="236"/>
      <c r="K1616" s="236"/>
      <c r="L1616" s="241"/>
      <c r="M1616" s="242"/>
      <c r="N1616" s="243"/>
      <c r="O1616" s="243"/>
      <c r="P1616" s="243"/>
      <c r="Q1616" s="243"/>
      <c r="R1616" s="243"/>
      <c r="S1616" s="243"/>
      <c r="T1616" s="244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5" t="s">
        <v>173</v>
      </c>
      <c r="AU1616" s="245" t="s">
        <v>85</v>
      </c>
      <c r="AV1616" s="13" t="s">
        <v>85</v>
      </c>
      <c r="AW1616" s="13" t="s">
        <v>37</v>
      </c>
      <c r="AX1616" s="13" t="s">
        <v>75</v>
      </c>
      <c r="AY1616" s="245" t="s">
        <v>144</v>
      </c>
    </row>
    <row r="1617" s="15" customFormat="1">
      <c r="A1617" s="15"/>
      <c r="B1617" s="261"/>
      <c r="C1617" s="262"/>
      <c r="D1617" s="227" t="s">
        <v>173</v>
      </c>
      <c r="E1617" s="263" t="s">
        <v>19</v>
      </c>
      <c r="F1617" s="264" t="s">
        <v>1646</v>
      </c>
      <c r="G1617" s="262"/>
      <c r="H1617" s="263" t="s">
        <v>19</v>
      </c>
      <c r="I1617" s="265"/>
      <c r="J1617" s="262"/>
      <c r="K1617" s="262"/>
      <c r="L1617" s="266"/>
      <c r="M1617" s="267"/>
      <c r="N1617" s="268"/>
      <c r="O1617" s="268"/>
      <c r="P1617" s="268"/>
      <c r="Q1617" s="268"/>
      <c r="R1617" s="268"/>
      <c r="S1617" s="268"/>
      <c r="T1617" s="269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70" t="s">
        <v>173</v>
      </c>
      <c r="AU1617" s="270" t="s">
        <v>85</v>
      </c>
      <c r="AV1617" s="15" t="s">
        <v>83</v>
      </c>
      <c r="AW1617" s="15" t="s">
        <v>37</v>
      </c>
      <c r="AX1617" s="15" t="s">
        <v>75</v>
      </c>
      <c r="AY1617" s="270" t="s">
        <v>144</v>
      </c>
    </row>
    <row r="1618" s="13" customFormat="1">
      <c r="A1618" s="13"/>
      <c r="B1618" s="235"/>
      <c r="C1618" s="236"/>
      <c r="D1618" s="227" t="s">
        <v>173</v>
      </c>
      <c r="E1618" s="237" t="s">
        <v>19</v>
      </c>
      <c r="F1618" s="238" t="s">
        <v>1668</v>
      </c>
      <c r="G1618" s="236"/>
      <c r="H1618" s="239">
        <v>73.099999999999994</v>
      </c>
      <c r="I1618" s="240"/>
      <c r="J1618" s="236"/>
      <c r="K1618" s="236"/>
      <c r="L1618" s="241"/>
      <c r="M1618" s="242"/>
      <c r="N1618" s="243"/>
      <c r="O1618" s="243"/>
      <c r="P1618" s="243"/>
      <c r="Q1618" s="243"/>
      <c r="R1618" s="243"/>
      <c r="S1618" s="243"/>
      <c r="T1618" s="244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45" t="s">
        <v>173</v>
      </c>
      <c r="AU1618" s="245" t="s">
        <v>85</v>
      </c>
      <c r="AV1618" s="13" t="s">
        <v>85</v>
      </c>
      <c r="AW1618" s="13" t="s">
        <v>37</v>
      </c>
      <c r="AX1618" s="13" t="s">
        <v>75</v>
      </c>
      <c r="AY1618" s="245" t="s">
        <v>144</v>
      </c>
    </row>
    <row r="1619" s="13" customFormat="1">
      <c r="A1619" s="13"/>
      <c r="B1619" s="235"/>
      <c r="C1619" s="236"/>
      <c r="D1619" s="227" t="s">
        <v>173</v>
      </c>
      <c r="E1619" s="237" t="s">
        <v>19</v>
      </c>
      <c r="F1619" s="238" t="s">
        <v>1669</v>
      </c>
      <c r="G1619" s="236"/>
      <c r="H1619" s="239">
        <v>197.38999999999999</v>
      </c>
      <c r="I1619" s="240"/>
      <c r="J1619" s="236"/>
      <c r="K1619" s="236"/>
      <c r="L1619" s="241"/>
      <c r="M1619" s="242"/>
      <c r="N1619" s="243"/>
      <c r="O1619" s="243"/>
      <c r="P1619" s="243"/>
      <c r="Q1619" s="243"/>
      <c r="R1619" s="243"/>
      <c r="S1619" s="243"/>
      <c r="T1619" s="244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45" t="s">
        <v>173</v>
      </c>
      <c r="AU1619" s="245" t="s">
        <v>85</v>
      </c>
      <c r="AV1619" s="13" t="s">
        <v>85</v>
      </c>
      <c r="AW1619" s="13" t="s">
        <v>37</v>
      </c>
      <c r="AX1619" s="13" t="s">
        <v>75</v>
      </c>
      <c r="AY1619" s="245" t="s">
        <v>144</v>
      </c>
    </row>
    <row r="1620" s="15" customFormat="1">
      <c r="A1620" s="15"/>
      <c r="B1620" s="261"/>
      <c r="C1620" s="262"/>
      <c r="D1620" s="227" t="s">
        <v>173</v>
      </c>
      <c r="E1620" s="263" t="s">
        <v>19</v>
      </c>
      <c r="F1620" s="264" t="s">
        <v>1649</v>
      </c>
      <c r="G1620" s="262"/>
      <c r="H1620" s="263" t="s">
        <v>19</v>
      </c>
      <c r="I1620" s="265"/>
      <c r="J1620" s="262"/>
      <c r="K1620" s="262"/>
      <c r="L1620" s="266"/>
      <c r="M1620" s="267"/>
      <c r="N1620" s="268"/>
      <c r="O1620" s="268"/>
      <c r="P1620" s="268"/>
      <c r="Q1620" s="268"/>
      <c r="R1620" s="268"/>
      <c r="S1620" s="268"/>
      <c r="T1620" s="269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T1620" s="270" t="s">
        <v>173</v>
      </c>
      <c r="AU1620" s="270" t="s">
        <v>85</v>
      </c>
      <c r="AV1620" s="15" t="s">
        <v>83</v>
      </c>
      <c r="AW1620" s="15" t="s">
        <v>37</v>
      </c>
      <c r="AX1620" s="15" t="s">
        <v>75</v>
      </c>
      <c r="AY1620" s="270" t="s">
        <v>144</v>
      </c>
    </row>
    <row r="1621" s="13" customFormat="1">
      <c r="A1621" s="13"/>
      <c r="B1621" s="235"/>
      <c r="C1621" s="236"/>
      <c r="D1621" s="227" t="s">
        <v>173</v>
      </c>
      <c r="E1621" s="237" t="s">
        <v>19</v>
      </c>
      <c r="F1621" s="238" t="s">
        <v>1670</v>
      </c>
      <c r="G1621" s="236"/>
      <c r="H1621" s="239">
        <v>33.600000000000001</v>
      </c>
      <c r="I1621" s="240"/>
      <c r="J1621" s="236"/>
      <c r="K1621" s="236"/>
      <c r="L1621" s="241"/>
      <c r="M1621" s="242"/>
      <c r="N1621" s="243"/>
      <c r="O1621" s="243"/>
      <c r="P1621" s="243"/>
      <c r="Q1621" s="243"/>
      <c r="R1621" s="243"/>
      <c r="S1621" s="243"/>
      <c r="T1621" s="244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45" t="s">
        <v>173</v>
      </c>
      <c r="AU1621" s="245" t="s">
        <v>85</v>
      </c>
      <c r="AV1621" s="13" t="s">
        <v>85</v>
      </c>
      <c r="AW1621" s="13" t="s">
        <v>37</v>
      </c>
      <c r="AX1621" s="13" t="s">
        <v>75</v>
      </c>
      <c r="AY1621" s="245" t="s">
        <v>144</v>
      </c>
    </row>
    <row r="1622" s="13" customFormat="1">
      <c r="A1622" s="13"/>
      <c r="B1622" s="235"/>
      <c r="C1622" s="236"/>
      <c r="D1622" s="227" t="s">
        <v>173</v>
      </c>
      <c r="E1622" s="237" t="s">
        <v>19</v>
      </c>
      <c r="F1622" s="238" t="s">
        <v>1671</v>
      </c>
      <c r="G1622" s="236"/>
      <c r="H1622" s="239">
        <v>120</v>
      </c>
      <c r="I1622" s="240"/>
      <c r="J1622" s="236"/>
      <c r="K1622" s="236"/>
      <c r="L1622" s="241"/>
      <c r="M1622" s="242"/>
      <c r="N1622" s="243"/>
      <c r="O1622" s="243"/>
      <c r="P1622" s="243"/>
      <c r="Q1622" s="243"/>
      <c r="R1622" s="243"/>
      <c r="S1622" s="243"/>
      <c r="T1622" s="244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45" t="s">
        <v>173</v>
      </c>
      <c r="AU1622" s="245" t="s">
        <v>85</v>
      </c>
      <c r="AV1622" s="13" t="s">
        <v>85</v>
      </c>
      <c r="AW1622" s="13" t="s">
        <v>37</v>
      </c>
      <c r="AX1622" s="13" t="s">
        <v>75</v>
      </c>
      <c r="AY1622" s="245" t="s">
        <v>144</v>
      </c>
    </row>
    <row r="1623" s="14" customFormat="1">
      <c r="A1623" s="14"/>
      <c r="B1623" s="246"/>
      <c r="C1623" s="247"/>
      <c r="D1623" s="227" t="s">
        <v>173</v>
      </c>
      <c r="E1623" s="248" t="s">
        <v>19</v>
      </c>
      <c r="F1623" s="249" t="s">
        <v>175</v>
      </c>
      <c r="G1623" s="247"/>
      <c r="H1623" s="250">
        <v>1751.8769999999995</v>
      </c>
      <c r="I1623" s="251"/>
      <c r="J1623" s="247"/>
      <c r="K1623" s="247"/>
      <c r="L1623" s="252"/>
      <c r="M1623" s="253"/>
      <c r="N1623" s="254"/>
      <c r="O1623" s="254"/>
      <c r="P1623" s="254"/>
      <c r="Q1623" s="254"/>
      <c r="R1623" s="254"/>
      <c r="S1623" s="254"/>
      <c r="T1623" s="255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56" t="s">
        <v>173</v>
      </c>
      <c r="AU1623" s="256" t="s">
        <v>85</v>
      </c>
      <c r="AV1623" s="14" t="s">
        <v>176</v>
      </c>
      <c r="AW1623" s="14" t="s">
        <v>37</v>
      </c>
      <c r="AX1623" s="14" t="s">
        <v>83</v>
      </c>
      <c r="AY1623" s="256" t="s">
        <v>144</v>
      </c>
    </row>
    <row r="1624" s="2" customFormat="1" ht="14.4" customHeight="1">
      <c r="A1624" s="40"/>
      <c r="B1624" s="41"/>
      <c r="C1624" s="214" t="s">
        <v>1794</v>
      </c>
      <c r="D1624" s="214" t="s">
        <v>147</v>
      </c>
      <c r="E1624" s="215" t="s">
        <v>1795</v>
      </c>
      <c r="F1624" s="216" t="s">
        <v>1796</v>
      </c>
      <c r="G1624" s="217" t="s">
        <v>187</v>
      </c>
      <c r="H1624" s="218">
        <v>200</v>
      </c>
      <c r="I1624" s="219"/>
      <c r="J1624" s="220">
        <f>ROUND(I1624*H1624,2)</f>
        <v>0</v>
      </c>
      <c r="K1624" s="216" t="s">
        <v>151</v>
      </c>
      <c r="L1624" s="46"/>
      <c r="M1624" s="221" t="s">
        <v>19</v>
      </c>
      <c r="N1624" s="222" t="s">
        <v>46</v>
      </c>
      <c r="O1624" s="86"/>
      <c r="P1624" s="223">
        <f>O1624*H1624</f>
        <v>0</v>
      </c>
      <c r="Q1624" s="223">
        <v>2.0000000000000002E-05</v>
      </c>
      <c r="R1624" s="223">
        <f>Q1624*H1624</f>
        <v>0.0040000000000000001</v>
      </c>
      <c r="S1624" s="223">
        <v>0</v>
      </c>
      <c r="T1624" s="224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25" t="s">
        <v>203</v>
      </c>
      <c r="AT1624" s="225" t="s">
        <v>147</v>
      </c>
      <c r="AU1624" s="225" t="s">
        <v>85</v>
      </c>
      <c r="AY1624" s="19" t="s">
        <v>144</v>
      </c>
      <c r="BE1624" s="226">
        <f>IF(N1624="základní",J1624,0)</f>
        <v>0</v>
      </c>
      <c r="BF1624" s="226">
        <f>IF(N1624="snížená",J1624,0)</f>
        <v>0</v>
      </c>
      <c r="BG1624" s="226">
        <f>IF(N1624="zákl. přenesená",J1624,0)</f>
        <v>0</v>
      </c>
      <c r="BH1624" s="226">
        <f>IF(N1624="sníž. přenesená",J1624,0)</f>
        <v>0</v>
      </c>
      <c r="BI1624" s="226">
        <f>IF(N1624="nulová",J1624,0)</f>
        <v>0</v>
      </c>
      <c r="BJ1624" s="19" t="s">
        <v>83</v>
      </c>
      <c r="BK1624" s="226">
        <f>ROUND(I1624*H1624,2)</f>
        <v>0</v>
      </c>
      <c r="BL1624" s="19" t="s">
        <v>203</v>
      </c>
      <c r="BM1624" s="225" t="s">
        <v>1797</v>
      </c>
    </row>
    <row r="1625" s="2" customFormat="1">
      <c r="A1625" s="40"/>
      <c r="B1625" s="41"/>
      <c r="C1625" s="42"/>
      <c r="D1625" s="227" t="s">
        <v>154</v>
      </c>
      <c r="E1625" s="42"/>
      <c r="F1625" s="228" t="s">
        <v>1798</v>
      </c>
      <c r="G1625" s="42"/>
      <c r="H1625" s="42"/>
      <c r="I1625" s="229"/>
      <c r="J1625" s="42"/>
      <c r="K1625" s="42"/>
      <c r="L1625" s="46"/>
      <c r="M1625" s="230"/>
      <c r="N1625" s="231"/>
      <c r="O1625" s="86"/>
      <c r="P1625" s="86"/>
      <c r="Q1625" s="86"/>
      <c r="R1625" s="86"/>
      <c r="S1625" s="86"/>
      <c r="T1625" s="87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T1625" s="19" t="s">
        <v>154</v>
      </c>
      <c r="AU1625" s="19" t="s">
        <v>85</v>
      </c>
    </row>
    <row r="1626" s="2" customFormat="1">
      <c r="A1626" s="40"/>
      <c r="B1626" s="41"/>
      <c r="C1626" s="42"/>
      <c r="D1626" s="232" t="s">
        <v>155</v>
      </c>
      <c r="E1626" s="42"/>
      <c r="F1626" s="233" t="s">
        <v>1799</v>
      </c>
      <c r="G1626" s="42"/>
      <c r="H1626" s="42"/>
      <c r="I1626" s="229"/>
      <c r="J1626" s="42"/>
      <c r="K1626" s="42"/>
      <c r="L1626" s="46"/>
      <c r="M1626" s="230"/>
      <c r="N1626" s="231"/>
      <c r="O1626" s="86"/>
      <c r="P1626" s="86"/>
      <c r="Q1626" s="86"/>
      <c r="R1626" s="86"/>
      <c r="S1626" s="86"/>
      <c r="T1626" s="87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T1626" s="19" t="s">
        <v>155</v>
      </c>
      <c r="AU1626" s="19" t="s">
        <v>85</v>
      </c>
    </row>
    <row r="1627" s="13" customFormat="1">
      <c r="A1627" s="13"/>
      <c r="B1627" s="235"/>
      <c r="C1627" s="236"/>
      <c r="D1627" s="227" t="s">
        <v>173</v>
      </c>
      <c r="E1627" s="237" t="s">
        <v>19</v>
      </c>
      <c r="F1627" s="238" t="s">
        <v>1616</v>
      </c>
      <c r="G1627" s="236"/>
      <c r="H1627" s="239">
        <v>200</v>
      </c>
      <c r="I1627" s="240"/>
      <c r="J1627" s="236"/>
      <c r="K1627" s="236"/>
      <c r="L1627" s="241"/>
      <c r="M1627" s="242"/>
      <c r="N1627" s="243"/>
      <c r="O1627" s="243"/>
      <c r="P1627" s="243"/>
      <c r="Q1627" s="243"/>
      <c r="R1627" s="243"/>
      <c r="S1627" s="243"/>
      <c r="T1627" s="244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45" t="s">
        <v>173</v>
      </c>
      <c r="AU1627" s="245" t="s">
        <v>85</v>
      </c>
      <c r="AV1627" s="13" t="s">
        <v>85</v>
      </c>
      <c r="AW1627" s="13" t="s">
        <v>37</v>
      </c>
      <c r="AX1627" s="13" t="s">
        <v>75</v>
      </c>
      <c r="AY1627" s="245" t="s">
        <v>144</v>
      </c>
    </row>
    <row r="1628" s="14" customFormat="1">
      <c r="A1628" s="14"/>
      <c r="B1628" s="246"/>
      <c r="C1628" s="247"/>
      <c r="D1628" s="227" t="s">
        <v>173</v>
      </c>
      <c r="E1628" s="248" t="s">
        <v>19</v>
      </c>
      <c r="F1628" s="249" t="s">
        <v>175</v>
      </c>
      <c r="G1628" s="247"/>
      <c r="H1628" s="250">
        <v>200</v>
      </c>
      <c r="I1628" s="251"/>
      <c r="J1628" s="247"/>
      <c r="K1628" s="247"/>
      <c r="L1628" s="252"/>
      <c r="M1628" s="253"/>
      <c r="N1628" s="254"/>
      <c r="O1628" s="254"/>
      <c r="P1628" s="254"/>
      <c r="Q1628" s="254"/>
      <c r="R1628" s="254"/>
      <c r="S1628" s="254"/>
      <c r="T1628" s="255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56" t="s">
        <v>173</v>
      </c>
      <c r="AU1628" s="256" t="s">
        <v>85</v>
      </c>
      <c r="AV1628" s="14" t="s">
        <v>176</v>
      </c>
      <c r="AW1628" s="14" t="s">
        <v>37</v>
      </c>
      <c r="AX1628" s="14" t="s">
        <v>83</v>
      </c>
      <c r="AY1628" s="256" t="s">
        <v>144</v>
      </c>
    </row>
    <row r="1629" s="2" customFormat="1" ht="14.4" customHeight="1">
      <c r="A1629" s="40"/>
      <c r="B1629" s="41"/>
      <c r="C1629" s="214" t="s">
        <v>1800</v>
      </c>
      <c r="D1629" s="214" t="s">
        <v>147</v>
      </c>
      <c r="E1629" s="215" t="s">
        <v>1801</v>
      </c>
      <c r="F1629" s="216" t="s">
        <v>1802</v>
      </c>
      <c r="G1629" s="217" t="s">
        <v>187</v>
      </c>
      <c r="H1629" s="218">
        <v>300</v>
      </c>
      <c r="I1629" s="219"/>
      <c r="J1629" s="220">
        <f>ROUND(I1629*H1629,2)</f>
        <v>0</v>
      </c>
      <c r="K1629" s="216" t="s">
        <v>151</v>
      </c>
      <c r="L1629" s="46"/>
      <c r="M1629" s="221" t="s">
        <v>19</v>
      </c>
      <c r="N1629" s="222" t="s">
        <v>46</v>
      </c>
      <c r="O1629" s="86"/>
      <c r="P1629" s="223">
        <f>O1629*H1629</f>
        <v>0</v>
      </c>
      <c r="Q1629" s="223">
        <v>1.0000000000000001E-05</v>
      </c>
      <c r="R1629" s="223">
        <f>Q1629*H1629</f>
        <v>0.0030000000000000001</v>
      </c>
      <c r="S1629" s="223">
        <v>0</v>
      </c>
      <c r="T1629" s="224">
        <f>S1629*H1629</f>
        <v>0</v>
      </c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R1629" s="225" t="s">
        <v>203</v>
      </c>
      <c r="AT1629" s="225" t="s">
        <v>147</v>
      </c>
      <c r="AU1629" s="225" t="s">
        <v>85</v>
      </c>
      <c r="AY1629" s="19" t="s">
        <v>144</v>
      </c>
      <c r="BE1629" s="226">
        <f>IF(N1629="základní",J1629,0)</f>
        <v>0</v>
      </c>
      <c r="BF1629" s="226">
        <f>IF(N1629="snížená",J1629,0)</f>
        <v>0</v>
      </c>
      <c r="BG1629" s="226">
        <f>IF(N1629="zákl. přenesená",J1629,0)</f>
        <v>0</v>
      </c>
      <c r="BH1629" s="226">
        <f>IF(N1629="sníž. přenesená",J1629,0)</f>
        <v>0</v>
      </c>
      <c r="BI1629" s="226">
        <f>IF(N1629="nulová",J1629,0)</f>
        <v>0</v>
      </c>
      <c r="BJ1629" s="19" t="s">
        <v>83</v>
      </c>
      <c r="BK1629" s="226">
        <f>ROUND(I1629*H1629,2)</f>
        <v>0</v>
      </c>
      <c r="BL1629" s="19" t="s">
        <v>203</v>
      </c>
      <c r="BM1629" s="225" t="s">
        <v>1803</v>
      </c>
    </row>
    <row r="1630" s="2" customFormat="1">
      <c r="A1630" s="40"/>
      <c r="B1630" s="41"/>
      <c r="C1630" s="42"/>
      <c r="D1630" s="227" t="s">
        <v>154</v>
      </c>
      <c r="E1630" s="42"/>
      <c r="F1630" s="228" t="s">
        <v>1804</v>
      </c>
      <c r="G1630" s="42"/>
      <c r="H1630" s="42"/>
      <c r="I1630" s="229"/>
      <c r="J1630" s="42"/>
      <c r="K1630" s="42"/>
      <c r="L1630" s="46"/>
      <c r="M1630" s="230"/>
      <c r="N1630" s="231"/>
      <c r="O1630" s="86"/>
      <c r="P1630" s="86"/>
      <c r="Q1630" s="86"/>
      <c r="R1630" s="86"/>
      <c r="S1630" s="86"/>
      <c r="T1630" s="87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T1630" s="19" t="s">
        <v>154</v>
      </c>
      <c r="AU1630" s="19" t="s">
        <v>85</v>
      </c>
    </row>
    <row r="1631" s="2" customFormat="1">
      <c r="A1631" s="40"/>
      <c r="B1631" s="41"/>
      <c r="C1631" s="42"/>
      <c r="D1631" s="232" t="s">
        <v>155</v>
      </c>
      <c r="E1631" s="42"/>
      <c r="F1631" s="233" t="s">
        <v>1805</v>
      </c>
      <c r="G1631" s="42"/>
      <c r="H1631" s="42"/>
      <c r="I1631" s="229"/>
      <c r="J1631" s="42"/>
      <c r="K1631" s="42"/>
      <c r="L1631" s="46"/>
      <c r="M1631" s="230"/>
      <c r="N1631" s="231"/>
      <c r="O1631" s="86"/>
      <c r="P1631" s="86"/>
      <c r="Q1631" s="86"/>
      <c r="R1631" s="86"/>
      <c r="S1631" s="86"/>
      <c r="T1631" s="87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T1631" s="19" t="s">
        <v>155</v>
      </c>
      <c r="AU1631" s="19" t="s">
        <v>85</v>
      </c>
    </row>
    <row r="1632" s="13" customFormat="1">
      <c r="A1632" s="13"/>
      <c r="B1632" s="235"/>
      <c r="C1632" s="236"/>
      <c r="D1632" s="227" t="s">
        <v>173</v>
      </c>
      <c r="E1632" s="237" t="s">
        <v>19</v>
      </c>
      <c r="F1632" s="238" t="s">
        <v>1697</v>
      </c>
      <c r="G1632" s="236"/>
      <c r="H1632" s="239">
        <v>300</v>
      </c>
      <c r="I1632" s="240"/>
      <c r="J1632" s="236"/>
      <c r="K1632" s="236"/>
      <c r="L1632" s="241"/>
      <c r="M1632" s="242"/>
      <c r="N1632" s="243"/>
      <c r="O1632" s="243"/>
      <c r="P1632" s="243"/>
      <c r="Q1632" s="243"/>
      <c r="R1632" s="243"/>
      <c r="S1632" s="243"/>
      <c r="T1632" s="244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45" t="s">
        <v>173</v>
      </c>
      <c r="AU1632" s="245" t="s">
        <v>85</v>
      </c>
      <c r="AV1632" s="13" t="s">
        <v>85</v>
      </c>
      <c r="AW1632" s="13" t="s">
        <v>37</v>
      </c>
      <c r="AX1632" s="13" t="s">
        <v>75</v>
      </c>
      <c r="AY1632" s="245" t="s">
        <v>144</v>
      </c>
    </row>
    <row r="1633" s="14" customFormat="1">
      <c r="A1633" s="14"/>
      <c r="B1633" s="246"/>
      <c r="C1633" s="247"/>
      <c r="D1633" s="227" t="s">
        <v>173</v>
      </c>
      <c r="E1633" s="248" t="s">
        <v>19</v>
      </c>
      <c r="F1633" s="249" t="s">
        <v>175</v>
      </c>
      <c r="G1633" s="247"/>
      <c r="H1633" s="250">
        <v>300</v>
      </c>
      <c r="I1633" s="251"/>
      <c r="J1633" s="247"/>
      <c r="K1633" s="247"/>
      <c r="L1633" s="252"/>
      <c r="M1633" s="253"/>
      <c r="N1633" s="254"/>
      <c r="O1633" s="254"/>
      <c r="P1633" s="254"/>
      <c r="Q1633" s="254"/>
      <c r="R1633" s="254"/>
      <c r="S1633" s="254"/>
      <c r="T1633" s="255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56" t="s">
        <v>173</v>
      </c>
      <c r="AU1633" s="256" t="s">
        <v>85</v>
      </c>
      <c r="AV1633" s="14" t="s">
        <v>176</v>
      </c>
      <c r="AW1633" s="14" t="s">
        <v>37</v>
      </c>
      <c r="AX1633" s="14" t="s">
        <v>83</v>
      </c>
      <c r="AY1633" s="256" t="s">
        <v>144</v>
      </c>
    </row>
    <row r="1634" s="2" customFormat="1" ht="14.4" customHeight="1">
      <c r="A1634" s="40"/>
      <c r="B1634" s="41"/>
      <c r="C1634" s="214" t="s">
        <v>1806</v>
      </c>
      <c r="D1634" s="214" t="s">
        <v>147</v>
      </c>
      <c r="E1634" s="215" t="s">
        <v>1807</v>
      </c>
      <c r="F1634" s="216" t="s">
        <v>1808</v>
      </c>
      <c r="G1634" s="217" t="s">
        <v>187</v>
      </c>
      <c r="H1634" s="218">
        <v>3166.5999999999999</v>
      </c>
      <c r="I1634" s="219"/>
      <c r="J1634" s="220">
        <f>ROUND(I1634*H1634,2)</f>
        <v>0</v>
      </c>
      <c r="K1634" s="216" t="s">
        <v>151</v>
      </c>
      <c r="L1634" s="46"/>
      <c r="M1634" s="221" t="s">
        <v>19</v>
      </c>
      <c r="N1634" s="222" t="s">
        <v>46</v>
      </c>
      <c r="O1634" s="86"/>
      <c r="P1634" s="223">
        <f>O1634*H1634</f>
        <v>0</v>
      </c>
      <c r="Q1634" s="223">
        <v>1.0000000000000001E-05</v>
      </c>
      <c r="R1634" s="223">
        <f>Q1634*H1634</f>
        <v>0.031666</v>
      </c>
      <c r="S1634" s="223">
        <v>0</v>
      </c>
      <c r="T1634" s="224">
        <f>S1634*H1634</f>
        <v>0</v>
      </c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R1634" s="225" t="s">
        <v>203</v>
      </c>
      <c r="AT1634" s="225" t="s">
        <v>147</v>
      </c>
      <c r="AU1634" s="225" t="s">
        <v>85</v>
      </c>
      <c r="AY1634" s="19" t="s">
        <v>144</v>
      </c>
      <c r="BE1634" s="226">
        <f>IF(N1634="základní",J1634,0)</f>
        <v>0</v>
      </c>
      <c r="BF1634" s="226">
        <f>IF(N1634="snížená",J1634,0)</f>
        <v>0</v>
      </c>
      <c r="BG1634" s="226">
        <f>IF(N1634="zákl. přenesená",J1634,0)</f>
        <v>0</v>
      </c>
      <c r="BH1634" s="226">
        <f>IF(N1634="sníž. přenesená",J1634,0)</f>
        <v>0</v>
      </c>
      <c r="BI1634" s="226">
        <f>IF(N1634="nulová",J1634,0)</f>
        <v>0</v>
      </c>
      <c r="BJ1634" s="19" t="s">
        <v>83</v>
      </c>
      <c r="BK1634" s="226">
        <f>ROUND(I1634*H1634,2)</f>
        <v>0</v>
      </c>
      <c r="BL1634" s="19" t="s">
        <v>203</v>
      </c>
      <c r="BM1634" s="225" t="s">
        <v>1809</v>
      </c>
    </row>
    <row r="1635" s="2" customFormat="1">
      <c r="A1635" s="40"/>
      <c r="B1635" s="41"/>
      <c r="C1635" s="42"/>
      <c r="D1635" s="227" t="s">
        <v>154</v>
      </c>
      <c r="E1635" s="42"/>
      <c r="F1635" s="228" t="s">
        <v>1810</v>
      </c>
      <c r="G1635" s="42"/>
      <c r="H1635" s="42"/>
      <c r="I1635" s="229"/>
      <c r="J1635" s="42"/>
      <c r="K1635" s="42"/>
      <c r="L1635" s="46"/>
      <c r="M1635" s="230"/>
      <c r="N1635" s="231"/>
      <c r="O1635" s="86"/>
      <c r="P1635" s="86"/>
      <c r="Q1635" s="86"/>
      <c r="R1635" s="86"/>
      <c r="S1635" s="86"/>
      <c r="T1635" s="87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T1635" s="19" t="s">
        <v>154</v>
      </c>
      <c r="AU1635" s="19" t="s">
        <v>85</v>
      </c>
    </row>
    <row r="1636" s="2" customFormat="1">
      <c r="A1636" s="40"/>
      <c r="B1636" s="41"/>
      <c r="C1636" s="42"/>
      <c r="D1636" s="232" t="s">
        <v>155</v>
      </c>
      <c r="E1636" s="42"/>
      <c r="F1636" s="233" t="s">
        <v>1811</v>
      </c>
      <c r="G1636" s="42"/>
      <c r="H1636" s="42"/>
      <c r="I1636" s="229"/>
      <c r="J1636" s="42"/>
      <c r="K1636" s="42"/>
      <c r="L1636" s="46"/>
      <c r="M1636" s="230"/>
      <c r="N1636" s="231"/>
      <c r="O1636" s="86"/>
      <c r="P1636" s="86"/>
      <c r="Q1636" s="86"/>
      <c r="R1636" s="86"/>
      <c r="S1636" s="86"/>
      <c r="T1636" s="87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T1636" s="19" t="s">
        <v>155</v>
      </c>
      <c r="AU1636" s="19" t="s">
        <v>85</v>
      </c>
    </row>
    <row r="1637" s="13" customFormat="1">
      <c r="A1637" s="13"/>
      <c r="B1637" s="235"/>
      <c r="C1637" s="236"/>
      <c r="D1637" s="227" t="s">
        <v>173</v>
      </c>
      <c r="E1637" s="237" t="s">
        <v>19</v>
      </c>
      <c r="F1637" s="238" t="s">
        <v>1812</v>
      </c>
      <c r="G1637" s="236"/>
      <c r="H1637" s="239">
        <v>252.80000000000001</v>
      </c>
      <c r="I1637" s="240"/>
      <c r="J1637" s="236"/>
      <c r="K1637" s="236"/>
      <c r="L1637" s="241"/>
      <c r="M1637" s="242"/>
      <c r="N1637" s="243"/>
      <c r="O1637" s="243"/>
      <c r="P1637" s="243"/>
      <c r="Q1637" s="243"/>
      <c r="R1637" s="243"/>
      <c r="S1637" s="243"/>
      <c r="T1637" s="244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45" t="s">
        <v>173</v>
      </c>
      <c r="AU1637" s="245" t="s">
        <v>85</v>
      </c>
      <c r="AV1637" s="13" t="s">
        <v>85</v>
      </c>
      <c r="AW1637" s="13" t="s">
        <v>37</v>
      </c>
      <c r="AX1637" s="13" t="s">
        <v>75</v>
      </c>
      <c r="AY1637" s="245" t="s">
        <v>144</v>
      </c>
    </row>
    <row r="1638" s="13" customFormat="1">
      <c r="A1638" s="13"/>
      <c r="B1638" s="235"/>
      <c r="C1638" s="236"/>
      <c r="D1638" s="227" t="s">
        <v>173</v>
      </c>
      <c r="E1638" s="237" t="s">
        <v>19</v>
      </c>
      <c r="F1638" s="238" t="s">
        <v>1813</v>
      </c>
      <c r="G1638" s="236"/>
      <c r="H1638" s="239">
        <v>575.39999999999998</v>
      </c>
      <c r="I1638" s="240"/>
      <c r="J1638" s="236"/>
      <c r="K1638" s="236"/>
      <c r="L1638" s="241"/>
      <c r="M1638" s="242"/>
      <c r="N1638" s="243"/>
      <c r="O1638" s="243"/>
      <c r="P1638" s="243"/>
      <c r="Q1638" s="243"/>
      <c r="R1638" s="243"/>
      <c r="S1638" s="243"/>
      <c r="T1638" s="244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45" t="s">
        <v>173</v>
      </c>
      <c r="AU1638" s="245" t="s">
        <v>85</v>
      </c>
      <c r="AV1638" s="13" t="s">
        <v>85</v>
      </c>
      <c r="AW1638" s="13" t="s">
        <v>37</v>
      </c>
      <c r="AX1638" s="13" t="s">
        <v>75</v>
      </c>
      <c r="AY1638" s="245" t="s">
        <v>144</v>
      </c>
    </row>
    <row r="1639" s="13" customFormat="1">
      <c r="A1639" s="13"/>
      <c r="B1639" s="235"/>
      <c r="C1639" s="236"/>
      <c r="D1639" s="227" t="s">
        <v>173</v>
      </c>
      <c r="E1639" s="237" t="s">
        <v>19</v>
      </c>
      <c r="F1639" s="238" t="s">
        <v>1814</v>
      </c>
      <c r="G1639" s="236"/>
      <c r="H1639" s="239">
        <v>393.5</v>
      </c>
      <c r="I1639" s="240"/>
      <c r="J1639" s="236"/>
      <c r="K1639" s="236"/>
      <c r="L1639" s="241"/>
      <c r="M1639" s="242"/>
      <c r="N1639" s="243"/>
      <c r="O1639" s="243"/>
      <c r="P1639" s="243"/>
      <c r="Q1639" s="243"/>
      <c r="R1639" s="243"/>
      <c r="S1639" s="243"/>
      <c r="T1639" s="244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45" t="s">
        <v>173</v>
      </c>
      <c r="AU1639" s="245" t="s">
        <v>85</v>
      </c>
      <c r="AV1639" s="13" t="s">
        <v>85</v>
      </c>
      <c r="AW1639" s="13" t="s">
        <v>37</v>
      </c>
      <c r="AX1639" s="13" t="s">
        <v>75</v>
      </c>
      <c r="AY1639" s="245" t="s">
        <v>144</v>
      </c>
    </row>
    <row r="1640" s="13" customFormat="1">
      <c r="A1640" s="13"/>
      <c r="B1640" s="235"/>
      <c r="C1640" s="236"/>
      <c r="D1640" s="227" t="s">
        <v>173</v>
      </c>
      <c r="E1640" s="237" t="s">
        <v>19</v>
      </c>
      <c r="F1640" s="238" t="s">
        <v>1815</v>
      </c>
      <c r="G1640" s="236"/>
      <c r="H1640" s="239">
        <v>406.89999999999998</v>
      </c>
      <c r="I1640" s="240"/>
      <c r="J1640" s="236"/>
      <c r="K1640" s="236"/>
      <c r="L1640" s="241"/>
      <c r="M1640" s="242"/>
      <c r="N1640" s="243"/>
      <c r="O1640" s="243"/>
      <c r="P1640" s="243"/>
      <c r="Q1640" s="243"/>
      <c r="R1640" s="243"/>
      <c r="S1640" s="243"/>
      <c r="T1640" s="244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45" t="s">
        <v>173</v>
      </c>
      <c r="AU1640" s="245" t="s">
        <v>85</v>
      </c>
      <c r="AV1640" s="13" t="s">
        <v>85</v>
      </c>
      <c r="AW1640" s="13" t="s">
        <v>37</v>
      </c>
      <c r="AX1640" s="13" t="s">
        <v>75</v>
      </c>
      <c r="AY1640" s="245" t="s">
        <v>144</v>
      </c>
    </row>
    <row r="1641" s="13" customFormat="1">
      <c r="A1641" s="13"/>
      <c r="B1641" s="235"/>
      <c r="C1641" s="236"/>
      <c r="D1641" s="227" t="s">
        <v>173</v>
      </c>
      <c r="E1641" s="237" t="s">
        <v>19</v>
      </c>
      <c r="F1641" s="238" t="s">
        <v>1816</v>
      </c>
      <c r="G1641" s="236"/>
      <c r="H1641" s="239">
        <v>441.39999999999998</v>
      </c>
      <c r="I1641" s="240"/>
      <c r="J1641" s="236"/>
      <c r="K1641" s="236"/>
      <c r="L1641" s="241"/>
      <c r="M1641" s="242"/>
      <c r="N1641" s="243"/>
      <c r="O1641" s="243"/>
      <c r="P1641" s="243"/>
      <c r="Q1641" s="243"/>
      <c r="R1641" s="243"/>
      <c r="S1641" s="243"/>
      <c r="T1641" s="244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45" t="s">
        <v>173</v>
      </c>
      <c r="AU1641" s="245" t="s">
        <v>85</v>
      </c>
      <c r="AV1641" s="13" t="s">
        <v>85</v>
      </c>
      <c r="AW1641" s="13" t="s">
        <v>37</v>
      </c>
      <c r="AX1641" s="13" t="s">
        <v>75</v>
      </c>
      <c r="AY1641" s="245" t="s">
        <v>144</v>
      </c>
    </row>
    <row r="1642" s="13" customFormat="1">
      <c r="A1642" s="13"/>
      <c r="B1642" s="235"/>
      <c r="C1642" s="236"/>
      <c r="D1642" s="227" t="s">
        <v>173</v>
      </c>
      <c r="E1642" s="237" t="s">
        <v>19</v>
      </c>
      <c r="F1642" s="238" t="s">
        <v>1817</v>
      </c>
      <c r="G1642" s="236"/>
      <c r="H1642" s="239">
        <v>471.5</v>
      </c>
      <c r="I1642" s="240"/>
      <c r="J1642" s="236"/>
      <c r="K1642" s="236"/>
      <c r="L1642" s="241"/>
      <c r="M1642" s="242"/>
      <c r="N1642" s="243"/>
      <c r="O1642" s="243"/>
      <c r="P1642" s="243"/>
      <c r="Q1642" s="243"/>
      <c r="R1642" s="243"/>
      <c r="S1642" s="243"/>
      <c r="T1642" s="244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45" t="s">
        <v>173</v>
      </c>
      <c r="AU1642" s="245" t="s">
        <v>85</v>
      </c>
      <c r="AV1642" s="13" t="s">
        <v>85</v>
      </c>
      <c r="AW1642" s="13" t="s">
        <v>37</v>
      </c>
      <c r="AX1642" s="13" t="s">
        <v>75</v>
      </c>
      <c r="AY1642" s="245" t="s">
        <v>144</v>
      </c>
    </row>
    <row r="1643" s="13" customFormat="1">
      <c r="A1643" s="13"/>
      <c r="B1643" s="235"/>
      <c r="C1643" s="236"/>
      <c r="D1643" s="227" t="s">
        <v>173</v>
      </c>
      <c r="E1643" s="237" t="s">
        <v>19</v>
      </c>
      <c r="F1643" s="238" t="s">
        <v>1818</v>
      </c>
      <c r="G1643" s="236"/>
      <c r="H1643" s="239">
        <v>550.20000000000005</v>
      </c>
      <c r="I1643" s="240"/>
      <c r="J1643" s="236"/>
      <c r="K1643" s="236"/>
      <c r="L1643" s="241"/>
      <c r="M1643" s="242"/>
      <c r="N1643" s="243"/>
      <c r="O1643" s="243"/>
      <c r="P1643" s="243"/>
      <c r="Q1643" s="243"/>
      <c r="R1643" s="243"/>
      <c r="S1643" s="243"/>
      <c r="T1643" s="244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45" t="s">
        <v>173</v>
      </c>
      <c r="AU1643" s="245" t="s">
        <v>85</v>
      </c>
      <c r="AV1643" s="13" t="s">
        <v>85</v>
      </c>
      <c r="AW1643" s="13" t="s">
        <v>37</v>
      </c>
      <c r="AX1643" s="13" t="s">
        <v>75</v>
      </c>
      <c r="AY1643" s="245" t="s">
        <v>144</v>
      </c>
    </row>
    <row r="1644" s="13" customFormat="1">
      <c r="A1644" s="13"/>
      <c r="B1644" s="235"/>
      <c r="C1644" s="236"/>
      <c r="D1644" s="227" t="s">
        <v>173</v>
      </c>
      <c r="E1644" s="237" t="s">
        <v>19</v>
      </c>
      <c r="F1644" s="238" t="s">
        <v>1819</v>
      </c>
      <c r="G1644" s="236"/>
      <c r="H1644" s="239">
        <v>74.900000000000006</v>
      </c>
      <c r="I1644" s="240"/>
      <c r="J1644" s="236"/>
      <c r="K1644" s="236"/>
      <c r="L1644" s="241"/>
      <c r="M1644" s="242"/>
      <c r="N1644" s="243"/>
      <c r="O1644" s="243"/>
      <c r="P1644" s="243"/>
      <c r="Q1644" s="243"/>
      <c r="R1644" s="243"/>
      <c r="S1644" s="243"/>
      <c r="T1644" s="244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45" t="s">
        <v>173</v>
      </c>
      <c r="AU1644" s="245" t="s">
        <v>85</v>
      </c>
      <c r="AV1644" s="13" t="s">
        <v>85</v>
      </c>
      <c r="AW1644" s="13" t="s">
        <v>37</v>
      </c>
      <c r="AX1644" s="13" t="s">
        <v>75</v>
      </c>
      <c r="AY1644" s="245" t="s">
        <v>144</v>
      </c>
    </row>
    <row r="1645" s="14" customFormat="1">
      <c r="A1645" s="14"/>
      <c r="B1645" s="246"/>
      <c r="C1645" s="247"/>
      <c r="D1645" s="227" t="s">
        <v>173</v>
      </c>
      <c r="E1645" s="248" t="s">
        <v>19</v>
      </c>
      <c r="F1645" s="249" t="s">
        <v>175</v>
      </c>
      <c r="G1645" s="247"/>
      <c r="H1645" s="250">
        <v>3166.5999999999999</v>
      </c>
      <c r="I1645" s="251"/>
      <c r="J1645" s="247"/>
      <c r="K1645" s="247"/>
      <c r="L1645" s="252"/>
      <c r="M1645" s="253"/>
      <c r="N1645" s="254"/>
      <c r="O1645" s="254"/>
      <c r="P1645" s="254"/>
      <c r="Q1645" s="254"/>
      <c r="R1645" s="254"/>
      <c r="S1645" s="254"/>
      <c r="T1645" s="255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56" t="s">
        <v>173</v>
      </c>
      <c r="AU1645" s="256" t="s">
        <v>85</v>
      </c>
      <c r="AV1645" s="14" t="s">
        <v>176</v>
      </c>
      <c r="AW1645" s="14" t="s">
        <v>37</v>
      </c>
      <c r="AX1645" s="14" t="s">
        <v>83</v>
      </c>
      <c r="AY1645" s="256" t="s">
        <v>144</v>
      </c>
    </row>
    <row r="1646" s="2" customFormat="1" ht="14.4" customHeight="1">
      <c r="A1646" s="40"/>
      <c r="B1646" s="41"/>
      <c r="C1646" s="214" t="s">
        <v>1820</v>
      </c>
      <c r="D1646" s="214" t="s">
        <v>147</v>
      </c>
      <c r="E1646" s="215" t="s">
        <v>1821</v>
      </c>
      <c r="F1646" s="216" t="s">
        <v>1822</v>
      </c>
      <c r="G1646" s="217" t="s">
        <v>187</v>
      </c>
      <c r="H1646" s="218">
        <v>6402.75</v>
      </c>
      <c r="I1646" s="219"/>
      <c r="J1646" s="220">
        <f>ROUND(I1646*H1646,2)</f>
        <v>0</v>
      </c>
      <c r="K1646" s="216" t="s">
        <v>151</v>
      </c>
      <c r="L1646" s="46"/>
      <c r="M1646" s="221" t="s">
        <v>19</v>
      </c>
      <c r="N1646" s="222" t="s">
        <v>46</v>
      </c>
      <c r="O1646" s="86"/>
      <c r="P1646" s="223">
        <f>O1646*H1646</f>
        <v>0</v>
      </c>
      <c r="Q1646" s="223">
        <v>0.00025999999999999998</v>
      </c>
      <c r="R1646" s="223">
        <f>Q1646*H1646</f>
        <v>1.6647149999999999</v>
      </c>
      <c r="S1646" s="223">
        <v>0</v>
      </c>
      <c r="T1646" s="224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5" t="s">
        <v>203</v>
      </c>
      <c r="AT1646" s="225" t="s">
        <v>147</v>
      </c>
      <c r="AU1646" s="225" t="s">
        <v>85</v>
      </c>
      <c r="AY1646" s="19" t="s">
        <v>144</v>
      </c>
      <c r="BE1646" s="226">
        <f>IF(N1646="základní",J1646,0)</f>
        <v>0</v>
      </c>
      <c r="BF1646" s="226">
        <f>IF(N1646="snížená",J1646,0)</f>
        <v>0</v>
      </c>
      <c r="BG1646" s="226">
        <f>IF(N1646="zákl. přenesená",J1646,0)</f>
        <v>0</v>
      </c>
      <c r="BH1646" s="226">
        <f>IF(N1646="sníž. přenesená",J1646,0)</f>
        <v>0</v>
      </c>
      <c r="BI1646" s="226">
        <f>IF(N1646="nulová",J1646,0)</f>
        <v>0</v>
      </c>
      <c r="BJ1646" s="19" t="s">
        <v>83</v>
      </c>
      <c r="BK1646" s="226">
        <f>ROUND(I1646*H1646,2)</f>
        <v>0</v>
      </c>
      <c r="BL1646" s="19" t="s">
        <v>203</v>
      </c>
      <c r="BM1646" s="225" t="s">
        <v>1823</v>
      </c>
    </row>
    <row r="1647" s="2" customFormat="1">
      <c r="A1647" s="40"/>
      <c r="B1647" s="41"/>
      <c r="C1647" s="42"/>
      <c r="D1647" s="227" t="s">
        <v>154</v>
      </c>
      <c r="E1647" s="42"/>
      <c r="F1647" s="228" t="s">
        <v>1824</v>
      </c>
      <c r="G1647" s="42"/>
      <c r="H1647" s="42"/>
      <c r="I1647" s="229"/>
      <c r="J1647" s="42"/>
      <c r="K1647" s="42"/>
      <c r="L1647" s="46"/>
      <c r="M1647" s="230"/>
      <c r="N1647" s="231"/>
      <c r="O1647" s="86"/>
      <c r="P1647" s="86"/>
      <c r="Q1647" s="86"/>
      <c r="R1647" s="86"/>
      <c r="S1647" s="86"/>
      <c r="T1647" s="87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T1647" s="19" t="s">
        <v>154</v>
      </c>
      <c r="AU1647" s="19" t="s">
        <v>85</v>
      </c>
    </row>
    <row r="1648" s="2" customFormat="1">
      <c r="A1648" s="40"/>
      <c r="B1648" s="41"/>
      <c r="C1648" s="42"/>
      <c r="D1648" s="232" t="s">
        <v>155</v>
      </c>
      <c r="E1648" s="42"/>
      <c r="F1648" s="233" t="s">
        <v>1825</v>
      </c>
      <c r="G1648" s="42"/>
      <c r="H1648" s="42"/>
      <c r="I1648" s="229"/>
      <c r="J1648" s="42"/>
      <c r="K1648" s="42"/>
      <c r="L1648" s="46"/>
      <c r="M1648" s="230"/>
      <c r="N1648" s="231"/>
      <c r="O1648" s="86"/>
      <c r="P1648" s="86"/>
      <c r="Q1648" s="86"/>
      <c r="R1648" s="86"/>
      <c r="S1648" s="86"/>
      <c r="T1648" s="87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T1648" s="19" t="s">
        <v>155</v>
      </c>
      <c r="AU1648" s="19" t="s">
        <v>85</v>
      </c>
    </row>
    <row r="1649" s="15" customFormat="1">
      <c r="A1649" s="15"/>
      <c r="B1649" s="261"/>
      <c r="C1649" s="262"/>
      <c r="D1649" s="227" t="s">
        <v>173</v>
      </c>
      <c r="E1649" s="263" t="s">
        <v>19</v>
      </c>
      <c r="F1649" s="264" t="s">
        <v>396</v>
      </c>
      <c r="G1649" s="262"/>
      <c r="H1649" s="263" t="s">
        <v>19</v>
      </c>
      <c r="I1649" s="265"/>
      <c r="J1649" s="262"/>
      <c r="K1649" s="262"/>
      <c r="L1649" s="266"/>
      <c r="M1649" s="267"/>
      <c r="N1649" s="268"/>
      <c r="O1649" s="268"/>
      <c r="P1649" s="268"/>
      <c r="Q1649" s="268"/>
      <c r="R1649" s="268"/>
      <c r="S1649" s="268"/>
      <c r="T1649" s="269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T1649" s="270" t="s">
        <v>173</v>
      </c>
      <c r="AU1649" s="270" t="s">
        <v>85</v>
      </c>
      <c r="AV1649" s="15" t="s">
        <v>83</v>
      </c>
      <c r="AW1649" s="15" t="s">
        <v>37</v>
      </c>
      <c r="AX1649" s="15" t="s">
        <v>75</v>
      </c>
      <c r="AY1649" s="270" t="s">
        <v>144</v>
      </c>
    </row>
    <row r="1650" s="13" customFormat="1">
      <c r="A1650" s="13"/>
      <c r="B1650" s="235"/>
      <c r="C1650" s="236"/>
      <c r="D1650" s="227" t="s">
        <v>173</v>
      </c>
      <c r="E1650" s="237" t="s">
        <v>19</v>
      </c>
      <c r="F1650" s="238" t="s">
        <v>1826</v>
      </c>
      <c r="G1650" s="236"/>
      <c r="H1650" s="239">
        <v>252.69999999999999</v>
      </c>
      <c r="I1650" s="240"/>
      <c r="J1650" s="236"/>
      <c r="K1650" s="236"/>
      <c r="L1650" s="241"/>
      <c r="M1650" s="242"/>
      <c r="N1650" s="243"/>
      <c r="O1650" s="243"/>
      <c r="P1650" s="243"/>
      <c r="Q1650" s="243"/>
      <c r="R1650" s="243"/>
      <c r="S1650" s="243"/>
      <c r="T1650" s="244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45" t="s">
        <v>173</v>
      </c>
      <c r="AU1650" s="245" t="s">
        <v>85</v>
      </c>
      <c r="AV1650" s="13" t="s">
        <v>85</v>
      </c>
      <c r="AW1650" s="13" t="s">
        <v>37</v>
      </c>
      <c r="AX1650" s="13" t="s">
        <v>75</v>
      </c>
      <c r="AY1650" s="245" t="s">
        <v>144</v>
      </c>
    </row>
    <row r="1651" s="13" customFormat="1">
      <c r="A1651" s="13"/>
      <c r="B1651" s="235"/>
      <c r="C1651" s="236"/>
      <c r="D1651" s="227" t="s">
        <v>173</v>
      </c>
      <c r="E1651" s="237" t="s">
        <v>19</v>
      </c>
      <c r="F1651" s="238" t="s">
        <v>1631</v>
      </c>
      <c r="G1651" s="236"/>
      <c r="H1651" s="239">
        <v>108.252</v>
      </c>
      <c r="I1651" s="240"/>
      <c r="J1651" s="236"/>
      <c r="K1651" s="236"/>
      <c r="L1651" s="241"/>
      <c r="M1651" s="242"/>
      <c r="N1651" s="243"/>
      <c r="O1651" s="243"/>
      <c r="P1651" s="243"/>
      <c r="Q1651" s="243"/>
      <c r="R1651" s="243"/>
      <c r="S1651" s="243"/>
      <c r="T1651" s="244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5" t="s">
        <v>173</v>
      </c>
      <c r="AU1651" s="245" t="s">
        <v>85</v>
      </c>
      <c r="AV1651" s="13" t="s">
        <v>85</v>
      </c>
      <c r="AW1651" s="13" t="s">
        <v>37</v>
      </c>
      <c r="AX1651" s="13" t="s">
        <v>75</v>
      </c>
      <c r="AY1651" s="245" t="s">
        <v>144</v>
      </c>
    </row>
    <row r="1652" s="15" customFormat="1">
      <c r="A1652" s="15"/>
      <c r="B1652" s="261"/>
      <c r="C1652" s="262"/>
      <c r="D1652" s="227" t="s">
        <v>173</v>
      </c>
      <c r="E1652" s="263" t="s">
        <v>19</v>
      </c>
      <c r="F1652" s="264" t="s">
        <v>491</v>
      </c>
      <c r="G1652" s="262"/>
      <c r="H1652" s="263" t="s">
        <v>19</v>
      </c>
      <c r="I1652" s="265"/>
      <c r="J1652" s="262"/>
      <c r="K1652" s="262"/>
      <c r="L1652" s="266"/>
      <c r="M1652" s="267"/>
      <c r="N1652" s="268"/>
      <c r="O1652" s="268"/>
      <c r="P1652" s="268"/>
      <c r="Q1652" s="268"/>
      <c r="R1652" s="268"/>
      <c r="S1652" s="268"/>
      <c r="T1652" s="269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70" t="s">
        <v>173</v>
      </c>
      <c r="AU1652" s="270" t="s">
        <v>85</v>
      </c>
      <c r="AV1652" s="15" t="s">
        <v>83</v>
      </c>
      <c r="AW1652" s="15" t="s">
        <v>37</v>
      </c>
      <c r="AX1652" s="15" t="s">
        <v>75</v>
      </c>
      <c r="AY1652" s="270" t="s">
        <v>144</v>
      </c>
    </row>
    <row r="1653" s="13" customFormat="1">
      <c r="A1653" s="13"/>
      <c r="B1653" s="235"/>
      <c r="C1653" s="236"/>
      <c r="D1653" s="227" t="s">
        <v>173</v>
      </c>
      <c r="E1653" s="237" t="s">
        <v>19</v>
      </c>
      <c r="F1653" s="238" t="s">
        <v>1827</v>
      </c>
      <c r="G1653" s="236"/>
      <c r="H1653" s="239">
        <v>447.30000000000001</v>
      </c>
      <c r="I1653" s="240"/>
      <c r="J1653" s="236"/>
      <c r="K1653" s="236"/>
      <c r="L1653" s="241"/>
      <c r="M1653" s="242"/>
      <c r="N1653" s="243"/>
      <c r="O1653" s="243"/>
      <c r="P1653" s="243"/>
      <c r="Q1653" s="243"/>
      <c r="R1653" s="243"/>
      <c r="S1653" s="243"/>
      <c r="T1653" s="244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5" t="s">
        <v>173</v>
      </c>
      <c r="AU1653" s="245" t="s">
        <v>85</v>
      </c>
      <c r="AV1653" s="13" t="s">
        <v>85</v>
      </c>
      <c r="AW1653" s="13" t="s">
        <v>37</v>
      </c>
      <c r="AX1653" s="13" t="s">
        <v>75</v>
      </c>
      <c r="AY1653" s="245" t="s">
        <v>144</v>
      </c>
    </row>
    <row r="1654" s="13" customFormat="1">
      <c r="A1654" s="13"/>
      <c r="B1654" s="235"/>
      <c r="C1654" s="236"/>
      <c r="D1654" s="227" t="s">
        <v>173</v>
      </c>
      <c r="E1654" s="237" t="s">
        <v>19</v>
      </c>
      <c r="F1654" s="238" t="s">
        <v>1633</v>
      </c>
      <c r="G1654" s="236"/>
      <c r="H1654" s="239">
        <v>728.43899999999996</v>
      </c>
      <c r="I1654" s="240"/>
      <c r="J1654" s="236"/>
      <c r="K1654" s="236"/>
      <c r="L1654" s="241"/>
      <c r="M1654" s="242"/>
      <c r="N1654" s="243"/>
      <c r="O1654" s="243"/>
      <c r="P1654" s="243"/>
      <c r="Q1654" s="243"/>
      <c r="R1654" s="243"/>
      <c r="S1654" s="243"/>
      <c r="T1654" s="244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45" t="s">
        <v>173</v>
      </c>
      <c r="AU1654" s="245" t="s">
        <v>85</v>
      </c>
      <c r="AV1654" s="13" t="s">
        <v>85</v>
      </c>
      <c r="AW1654" s="13" t="s">
        <v>37</v>
      </c>
      <c r="AX1654" s="13" t="s">
        <v>75</v>
      </c>
      <c r="AY1654" s="245" t="s">
        <v>144</v>
      </c>
    </row>
    <row r="1655" s="13" customFormat="1">
      <c r="A1655" s="13"/>
      <c r="B1655" s="235"/>
      <c r="C1655" s="236"/>
      <c r="D1655" s="227" t="s">
        <v>173</v>
      </c>
      <c r="E1655" s="237" t="s">
        <v>19</v>
      </c>
      <c r="F1655" s="238" t="s">
        <v>1634</v>
      </c>
      <c r="G1655" s="236"/>
      <c r="H1655" s="239">
        <v>362.255</v>
      </c>
      <c r="I1655" s="240"/>
      <c r="J1655" s="236"/>
      <c r="K1655" s="236"/>
      <c r="L1655" s="241"/>
      <c r="M1655" s="242"/>
      <c r="N1655" s="243"/>
      <c r="O1655" s="243"/>
      <c r="P1655" s="243"/>
      <c r="Q1655" s="243"/>
      <c r="R1655" s="243"/>
      <c r="S1655" s="243"/>
      <c r="T1655" s="244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45" t="s">
        <v>173</v>
      </c>
      <c r="AU1655" s="245" t="s">
        <v>85</v>
      </c>
      <c r="AV1655" s="13" t="s">
        <v>85</v>
      </c>
      <c r="AW1655" s="13" t="s">
        <v>37</v>
      </c>
      <c r="AX1655" s="13" t="s">
        <v>75</v>
      </c>
      <c r="AY1655" s="245" t="s">
        <v>144</v>
      </c>
    </row>
    <row r="1656" s="15" customFormat="1">
      <c r="A1656" s="15"/>
      <c r="B1656" s="261"/>
      <c r="C1656" s="262"/>
      <c r="D1656" s="227" t="s">
        <v>173</v>
      </c>
      <c r="E1656" s="263" t="s">
        <v>19</v>
      </c>
      <c r="F1656" s="264" t="s">
        <v>1635</v>
      </c>
      <c r="G1656" s="262"/>
      <c r="H1656" s="263" t="s">
        <v>19</v>
      </c>
      <c r="I1656" s="265"/>
      <c r="J1656" s="262"/>
      <c r="K1656" s="262"/>
      <c r="L1656" s="266"/>
      <c r="M1656" s="267"/>
      <c r="N1656" s="268"/>
      <c r="O1656" s="268"/>
      <c r="P1656" s="268"/>
      <c r="Q1656" s="268"/>
      <c r="R1656" s="268"/>
      <c r="S1656" s="268"/>
      <c r="T1656" s="269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T1656" s="270" t="s">
        <v>173</v>
      </c>
      <c r="AU1656" s="270" t="s">
        <v>85</v>
      </c>
      <c r="AV1656" s="15" t="s">
        <v>83</v>
      </c>
      <c r="AW1656" s="15" t="s">
        <v>37</v>
      </c>
      <c r="AX1656" s="15" t="s">
        <v>75</v>
      </c>
      <c r="AY1656" s="270" t="s">
        <v>144</v>
      </c>
    </row>
    <row r="1657" s="13" customFormat="1">
      <c r="A1657" s="13"/>
      <c r="B1657" s="235"/>
      <c r="C1657" s="236"/>
      <c r="D1657" s="227" t="s">
        <v>173</v>
      </c>
      <c r="E1657" s="237" t="s">
        <v>19</v>
      </c>
      <c r="F1657" s="238" t="s">
        <v>1636</v>
      </c>
      <c r="G1657" s="236"/>
      <c r="H1657" s="239">
        <v>24.199999999999999</v>
      </c>
      <c r="I1657" s="240"/>
      <c r="J1657" s="236"/>
      <c r="K1657" s="236"/>
      <c r="L1657" s="241"/>
      <c r="M1657" s="242"/>
      <c r="N1657" s="243"/>
      <c r="O1657" s="243"/>
      <c r="P1657" s="243"/>
      <c r="Q1657" s="243"/>
      <c r="R1657" s="243"/>
      <c r="S1657" s="243"/>
      <c r="T1657" s="244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45" t="s">
        <v>173</v>
      </c>
      <c r="AU1657" s="245" t="s">
        <v>85</v>
      </c>
      <c r="AV1657" s="13" t="s">
        <v>85</v>
      </c>
      <c r="AW1657" s="13" t="s">
        <v>37</v>
      </c>
      <c r="AX1657" s="13" t="s">
        <v>75</v>
      </c>
      <c r="AY1657" s="245" t="s">
        <v>144</v>
      </c>
    </row>
    <row r="1658" s="13" customFormat="1">
      <c r="A1658" s="13"/>
      <c r="B1658" s="235"/>
      <c r="C1658" s="236"/>
      <c r="D1658" s="227" t="s">
        <v>173</v>
      </c>
      <c r="E1658" s="237" t="s">
        <v>19</v>
      </c>
      <c r="F1658" s="238" t="s">
        <v>1637</v>
      </c>
      <c r="G1658" s="236"/>
      <c r="H1658" s="239">
        <v>801.78399999999999</v>
      </c>
      <c r="I1658" s="240"/>
      <c r="J1658" s="236"/>
      <c r="K1658" s="236"/>
      <c r="L1658" s="241"/>
      <c r="M1658" s="242"/>
      <c r="N1658" s="243"/>
      <c r="O1658" s="243"/>
      <c r="P1658" s="243"/>
      <c r="Q1658" s="243"/>
      <c r="R1658" s="243"/>
      <c r="S1658" s="243"/>
      <c r="T1658" s="244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45" t="s">
        <v>173</v>
      </c>
      <c r="AU1658" s="245" t="s">
        <v>85</v>
      </c>
      <c r="AV1658" s="13" t="s">
        <v>85</v>
      </c>
      <c r="AW1658" s="13" t="s">
        <v>37</v>
      </c>
      <c r="AX1658" s="13" t="s">
        <v>75</v>
      </c>
      <c r="AY1658" s="245" t="s">
        <v>144</v>
      </c>
    </row>
    <row r="1659" s="15" customFormat="1">
      <c r="A1659" s="15"/>
      <c r="B1659" s="261"/>
      <c r="C1659" s="262"/>
      <c r="D1659" s="227" t="s">
        <v>173</v>
      </c>
      <c r="E1659" s="263" t="s">
        <v>19</v>
      </c>
      <c r="F1659" s="264" t="s">
        <v>1638</v>
      </c>
      <c r="G1659" s="262"/>
      <c r="H1659" s="263" t="s">
        <v>19</v>
      </c>
      <c r="I1659" s="265"/>
      <c r="J1659" s="262"/>
      <c r="K1659" s="262"/>
      <c r="L1659" s="266"/>
      <c r="M1659" s="267"/>
      <c r="N1659" s="268"/>
      <c r="O1659" s="268"/>
      <c r="P1659" s="268"/>
      <c r="Q1659" s="268"/>
      <c r="R1659" s="268"/>
      <c r="S1659" s="268"/>
      <c r="T1659" s="269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70" t="s">
        <v>173</v>
      </c>
      <c r="AU1659" s="270" t="s">
        <v>85</v>
      </c>
      <c r="AV1659" s="15" t="s">
        <v>83</v>
      </c>
      <c r="AW1659" s="15" t="s">
        <v>37</v>
      </c>
      <c r="AX1659" s="15" t="s">
        <v>75</v>
      </c>
      <c r="AY1659" s="270" t="s">
        <v>144</v>
      </c>
    </row>
    <row r="1660" s="13" customFormat="1">
      <c r="A1660" s="13"/>
      <c r="B1660" s="235"/>
      <c r="C1660" s="236"/>
      <c r="D1660" s="227" t="s">
        <v>173</v>
      </c>
      <c r="E1660" s="237" t="s">
        <v>19</v>
      </c>
      <c r="F1660" s="238" t="s">
        <v>1639</v>
      </c>
      <c r="G1660" s="236"/>
      <c r="H1660" s="239">
        <v>24.199999999999999</v>
      </c>
      <c r="I1660" s="240"/>
      <c r="J1660" s="236"/>
      <c r="K1660" s="236"/>
      <c r="L1660" s="241"/>
      <c r="M1660" s="242"/>
      <c r="N1660" s="243"/>
      <c r="O1660" s="243"/>
      <c r="P1660" s="243"/>
      <c r="Q1660" s="243"/>
      <c r="R1660" s="243"/>
      <c r="S1660" s="243"/>
      <c r="T1660" s="244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T1660" s="245" t="s">
        <v>173</v>
      </c>
      <c r="AU1660" s="245" t="s">
        <v>85</v>
      </c>
      <c r="AV1660" s="13" t="s">
        <v>85</v>
      </c>
      <c r="AW1660" s="13" t="s">
        <v>37</v>
      </c>
      <c r="AX1660" s="13" t="s">
        <v>75</v>
      </c>
      <c r="AY1660" s="245" t="s">
        <v>144</v>
      </c>
    </row>
    <row r="1661" s="13" customFormat="1">
      <c r="A1661" s="13"/>
      <c r="B1661" s="235"/>
      <c r="C1661" s="236"/>
      <c r="D1661" s="227" t="s">
        <v>173</v>
      </c>
      <c r="E1661" s="237" t="s">
        <v>19</v>
      </c>
      <c r="F1661" s="238" t="s">
        <v>1640</v>
      </c>
      <c r="G1661" s="236"/>
      <c r="H1661" s="239">
        <v>801.78399999999999</v>
      </c>
      <c r="I1661" s="240"/>
      <c r="J1661" s="236"/>
      <c r="K1661" s="236"/>
      <c r="L1661" s="241"/>
      <c r="M1661" s="242"/>
      <c r="N1661" s="243"/>
      <c r="O1661" s="243"/>
      <c r="P1661" s="243"/>
      <c r="Q1661" s="243"/>
      <c r="R1661" s="243"/>
      <c r="S1661" s="243"/>
      <c r="T1661" s="244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45" t="s">
        <v>173</v>
      </c>
      <c r="AU1661" s="245" t="s">
        <v>85</v>
      </c>
      <c r="AV1661" s="13" t="s">
        <v>85</v>
      </c>
      <c r="AW1661" s="13" t="s">
        <v>37</v>
      </c>
      <c r="AX1661" s="13" t="s">
        <v>75</v>
      </c>
      <c r="AY1661" s="245" t="s">
        <v>144</v>
      </c>
    </row>
    <row r="1662" s="15" customFormat="1">
      <c r="A1662" s="15"/>
      <c r="B1662" s="261"/>
      <c r="C1662" s="262"/>
      <c r="D1662" s="227" t="s">
        <v>173</v>
      </c>
      <c r="E1662" s="263" t="s">
        <v>19</v>
      </c>
      <c r="F1662" s="264" t="s">
        <v>1641</v>
      </c>
      <c r="G1662" s="262"/>
      <c r="H1662" s="263" t="s">
        <v>19</v>
      </c>
      <c r="I1662" s="265"/>
      <c r="J1662" s="262"/>
      <c r="K1662" s="262"/>
      <c r="L1662" s="266"/>
      <c r="M1662" s="267"/>
      <c r="N1662" s="268"/>
      <c r="O1662" s="268"/>
      <c r="P1662" s="268"/>
      <c r="Q1662" s="268"/>
      <c r="R1662" s="268"/>
      <c r="S1662" s="268"/>
      <c r="T1662" s="269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70" t="s">
        <v>173</v>
      </c>
      <c r="AU1662" s="270" t="s">
        <v>85</v>
      </c>
      <c r="AV1662" s="15" t="s">
        <v>83</v>
      </c>
      <c r="AW1662" s="15" t="s">
        <v>37</v>
      </c>
      <c r="AX1662" s="15" t="s">
        <v>75</v>
      </c>
      <c r="AY1662" s="270" t="s">
        <v>144</v>
      </c>
    </row>
    <row r="1663" s="13" customFormat="1">
      <c r="A1663" s="13"/>
      <c r="B1663" s="235"/>
      <c r="C1663" s="236"/>
      <c r="D1663" s="227" t="s">
        <v>173</v>
      </c>
      <c r="E1663" s="237" t="s">
        <v>19</v>
      </c>
      <c r="F1663" s="238" t="s">
        <v>1642</v>
      </c>
      <c r="G1663" s="236"/>
      <c r="H1663" s="239">
        <v>0</v>
      </c>
      <c r="I1663" s="240"/>
      <c r="J1663" s="236"/>
      <c r="K1663" s="236"/>
      <c r="L1663" s="241"/>
      <c r="M1663" s="242"/>
      <c r="N1663" s="243"/>
      <c r="O1663" s="243"/>
      <c r="P1663" s="243"/>
      <c r="Q1663" s="243"/>
      <c r="R1663" s="243"/>
      <c r="S1663" s="243"/>
      <c r="T1663" s="24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45" t="s">
        <v>173</v>
      </c>
      <c r="AU1663" s="245" t="s">
        <v>85</v>
      </c>
      <c r="AV1663" s="13" t="s">
        <v>85</v>
      </c>
      <c r="AW1663" s="13" t="s">
        <v>37</v>
      </c>
      <c r="AX1663" s="13" t="s">
        <v>75</v>
      </c>
      <c r="AY1663" s="245" t="s">
        <v>144</v>
      </c>
    </row>
    <row r="1664" s="13" customFormat="1">
      <c r="A1664" s="13"/>
      <c r="B1664" s="235"/>
      <c r="C1664" s="236"/>
      <c r="D1664" s="227" t="s">
        <v>173</v>
      </c>
      <c r="E1664" s="237" t="s">
        <v>19</v>
      </c>
      <c r="F1664" s="238" t="s">
        <v>1640</v>
      </c>
      <c r="G1664" s="236"/>
      <c r="H1664" s="239">
        <v>801.78399999999999</v>
      </c>
      <c r="I1664" s="240"/>
      <c r="J1664" s="236"/>
      <c r="K1664" s="236"/>
      <c r="L1664" s="241"/>
      <c r="M1664" s="242"/>
      <c r="N1664" s="243"/>
      <c r="O1664" s="243"/>
      <c r="P1664" s="243"/>
      <c r="Q1664" s="243"/>
      <c r="R1664" s="243"/>
      <c r="S1664" s="243"/>
      <c r="T1664" s="244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45" t="s">
        <v>173</v>
      </c>
      <c r="AU1664" s="245" t="s">
        <v>85</v>
      </c>
      <c r="AV1664" s="13" t="s">
        <v>85</v>
      </c>
      <c r="AW1664" s="13" t="s">
        <v>37</v>
      </c>
      <c r="AX1664" s="13" t="s">
        <v>75</v>
      </c>
      <c r="AY1664" s="245" t="s">
        <v>144</v>
      </c>
    </row>
    <row r="1665" s="15" customFormat="1">
      <c r="A1665" s="15"/>
      <c r="B1665" s="261"/>
      <c r="C1665" s="262"/>
      <c r="D1665" s="227" t="s">
        <v>173</v>
      </c>
      <c r="E1665" s="263" t="s">
        <v>19</v>
      </c>
      <c r="F1665" s="264" t="s">
        <v>1643</v>
      </c>
      <c r="G1665" s="262"/>
      <c r="H1665" s="263" t="s">
        <v>19</v>
      </c>
      <c r="I1665" s="265"/>
      <c r="J1665" s="262"/>
      <c r="K1665" s="262"/>
      <c r="L1665" s="266"/>
      <c r="M1665" s="267"/>
      <c r="N1665" s="268"/>
      <c r="O1665" s="268"/>
      <c r="P1665" s="268"/>
      <c r="Q1665" s="268"/>
      <c r="R1665" s="268"/>
      <c r="S1665" s="268"/>
      <c r="T1665" s="269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T1665" s="270" t="s">
        <v>173</v>
      </c>
      <c r="AU1665" s="270" t="s">
        <v>85</v>
      </c>
      <c r="AV1665" s="15" t="s">
        <v>83</v>
      </c>
      <c r="AW1665" s="15" t="s">
        <v>37</v>
      </c>
      <c r="AX1665" s="15" t="s">
        <v>75</v>
      </c>
      <c r="AY1665" s="270" t="s">
        <v>144</v>
      </c>
    </row>
    <row r="1666" s="13" customFormat="1">
      <c r="A1666" s="13"/>
      <c r="B1666" s="235"/>
      <c r="C1666" s="236"/>
      <c r="D1666" s="227" t="s">
        <v>173</v>
      </c>
      <c r="E1666" s="237" t="s">
        <v>19</v>
      </c>
      <c r="F1666" s="238" t="s">
        <v>1644</v>
      </c>
      <c r="G1666" s="236"/>
      <c r="H1666" s="239">
        <v>224.86600000000001</v>
      </c>
      <c r="I1666" s="240"/>
      <c r="J1666" s="236"/>
      <c r="K1666" s="236"/>
      <c r="L1666" s="241"/>
      <c r="M1666" s="242"/>
      <c r="N1666" s="243"/>
      <c r="O1666" s="243"/>
      <c r="P1666" s="243"/>
      <c r="Q1666" s="243"/>
      <c r="R1666" s="243"/>
      <c r="S1666" s="243"/>
      <c r="T1666" s="244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45" t="s">
        <v>173</v>
      </c>
      <c r="AU1666" s="245" t="s">
        <v>85</v>
      </c>
      <c r="AV1666" s="13" t="s">
        <v>85</v>
      </c>
      <c r="AW1666" s="13" t="s">
        <v>37</v>
      </c>
      <c r="AX1666" s="13" t="s">
        <v>75</v>
      </c>
      <c r="AY1666" s="245" t="s">
        <v>144</v>
      </c>
    </row>
    <row r="1667" s="13" customFormat="1">
      <c r="A1667" s="13"/>
      <c r="B1667" s="235"/>
      <c r="C1667" s="236"/>
      <c r="D1667" s="227" t="s">
        <v>173</v>
      </c>
      <c r="E1667" s="237" t="s">
        <v>19</v>
      </c>
      <c r="F1667" s="238" t="s">
        <v>1645</v>
      </c>
      <c r="G1667" s="236"/>
      <c r="H1667" s="239">
        <v>718.399</v>
      </c>
      <c r="I1667" s="240"/>
      <c r="J1667" s="236"/>
      <c r="K1667" s="236"/>
      <c r="L1667" s="241"/>
      <c r="M1667" s="242"/>
      <c r="N1667" s="243"/>
      <c r="O1667" s="243"/>
      <c r="P1667" s="243"/>
      <c r="Q1667" s="243"/>
      <c r="R1667" s="243"/>
      <c r="S1667" s="243"/>
      <c r="T1667" s="244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5" t="s">
        <v>173</v>
      </c>
      <c r="AU1667" s="245" t="s">
        <v>85</v>
      </c>
      <c r="AV1667" s="13" t="s">
        <v>85</v>
      </c>
      <c r="AW1667" s="13" t="s">
        <v>37</v>
      </c>
      <c r="AX1667" s="13" t="s">
        <v>75</v>
      </c>
      <c r="AY1667" s="245" t="s">
        <v>144</v>
      </c>
    </row>
    <row r="1668" s="15" customFormat="1">
      <c r="A1668" s="15"/>
      <c r="B1668" s="261"/>
      <c r="C1668" s="262"/>
      <c r="D1668" s="227" t="s">
        <v>173</v>
      </c>
      <c r="E1668" s="263" t="s">
        <v>19</v>
      </c>
      <c r="F1668" s="264" t="s">
        <v>1646</v>
      </c>
      <c r="G1668" s="262"/>
      <c r="H1668" s="263" t="s">
        <v>19</v>
      </c>
      <c r="I1668" s="265"/>
      <c r="J1668" s="262"/>
      <c r="K1668" s="262"/>
      <c r="L1668" s="266"/>
      <c r="M1668" s="267"/>
      <c r="N1668" s="268"/>
      <c r="O1668" s="268"/>
      <c r="P1668" s="268"/>
      <c r="Q1668" s="268"/>
      <c r="R1668" s="268"/>
      <c r="S1668" s="268"/>
      <c r="T1668" s="269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70" t="s">
        <v>173</v>
      </c>
      <c r="AU1668" s="270" t="s">
        <v>85</v>
      </c>
      <c r="AV1668" s="15" t="s">
        <v>83</v>
      </c>
      <c r="AW1668" s="15" t="s">
        <v>37</v>
      </c>
      <c r="AX1668" s="15" t="s">
        <v>75</v>
      </c>
      <c r="AY1668" s="270" t="s">
        <v>144</v>
      </c>
    </row>
    <row r="1669" s="13" customFormat="1">
      <c r="A1669" s="13"/>
      <c r="B1669" s="235"/>
      <c r="C1669" s="236"/>
      <c r="D1669" s="227" t="s">
        <v>173</v>
      </c>
      <c r="E1669" s="237" t="s">
        <v>19</v>
      </c>
      <c r="F1669" s="238" t="s">
        <v>1647</v>
      </c>
      <c r="G1669" s="236"/>
      <c r="H1669" s="239">
        <v>147.857</v>
      </c>
      <c r="I1669" s="240"/>
      <c r="J1669" s="236"/>
      <c r="K1669" s="236"/>
      <c r="L1669" s="241"/>
      <c r="M1669" s="242"/>
      <c r="N1669" s="243"/>
      <c r="O1669" s="243"/>
      <c r="P1669" s="243"/>
      <c r="Q1669" s="243"/>
      <c r="R1669" s="243"/>
      <c r="S1669" s="243"/>
      <c r="T1669" s="244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5" t="s">
        <v>173</v>
      </c>
      <c r="AU1669" s="245" t="s">
        <v>85</v>
      </c>
      <c r="AV1669" s="13" t="s">
        <v>85</v>
      </c>
      <c r="AW1669" s="13" t="s">
        <v>37</v>
      </c>
      <c r="AX1669" s="13" t="s">
        <v>75</v>
      </c>
      <c r="AY1669" s="245" t="s">
        <v>144</v>
      </c>
    </row>
    <row r="1670" s="13" customFormat="1">
      <c r="A1670" s="13"/>
      <c r="B1670" s="235"/>
      <c r="C1670" s="236"/>
      <c r="D1670" s="227" t="s">
        <v>173</v>
      </c>
      <c r="E1670" s="237" t="s">
        <v>19</v>
      </c>
      <c r="F1670" s="238" t="s">
        <v>1648</v>
      </c>
      <c r="G1670" s="236"/>
      <c r="H1670" s="239">
        <v>820.87</v>
      </c>
      <c r="I1670" s="240"/>
      <c r="J1670" s="236"/>
      <c r="K1670" s="236"/>
      <c r="L1670" s="241"/>
      <c r="M1670" s="242"/>
      <c r="N1670" s="243"/>
      <c r="O1670" s="243"/>
      <c r="P1670" s="243"/>
      <c r="Q1670" s="243"/>
      <c r="R1670" s="243"/>
      <c r="S1670" s="243"/>
      <c r="T1670" s="244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45" t="s">
        <v>173</v>
      </c>
      <c r="AU1670" s="245" t="s">
        <v>85</v>
      </c>
      <c r="AV1670" s="13" t="s">
        <v>85</v>
      </c>
      <c r="AW1670" s="13" t="s">
        <v>37</v>
      </c>
      <c r="AX1670" s="13" t="s">
        <v>75</v>
      </c>
      <c r="AY1670" s="245" t="s">
        <v>144</v>
      </c>
    </row>
    <row r="1671" s="15" customFormat="1">
      <c r="A1671" s="15"/>
      <c r="B1671" s="261"/>
      <c r="C1671" s="262"/>
      <c r="D1671" s="227" t="s">
        <v>173</v>
      </c>
      <c r="E1671" s="263" t="s">
        <v>19</v>
      </c>
      <c r="F1671" s="264" t="s">
        <v>1649</v>
      </c>
      <c r="G1671" s="262"/>
      <c r="H1671" s="263" t="s">
        <v>19</v>
      </c>
      <c r="I1671" s="265"/>
      <c r="J1671" s="262"/>
      <c r="K1671" s="262"/>
      <c r="L1671" s="266"/>
      <c r="M1671" s="267"/>
      <c r="N1671" s="268"/>
      <c r="O1671" s="268"/>
      <c r="P1671" s="268"/>
      <c r="Q1671" s="268"/>
      <c r="R1671" s="268"/>
      <c r="S1671" s="268"/>
      <c r="T1671" s="269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T1671" s="270" t="s">
        <v>173</v>
      </c>
      <c r="AU1671" s="270" t="s">
        <v>85</v>
      </c>
      <c r="AV1671" s="15" t="s">
        <v>83</v>
      </c>
      <c r="AW1671" s="15" t="s">
        <v>37</v>
      </c>
      <c r="AX1671" s="15" t="s">
        <v>75</v>
      </c>
      <c r="AY1671" s="270" t="s">
        <v>144</v>
      </c>
    </row>
    <row r="1672" s="13" customFormat="1">
      <c r="A1672" s="13"/>
      <c r="B1672" s="235"/>
      <c r="C1672" s="236"/>
      <c r="D1672" s="227" t="s">
        <v>173</v>
      </c>
      <c r="E1672" s="237" t="s">
        <v>19</v>
      </c>
      <c r="F1672" s="238" t="s">
        <v>1650</v>
      </c>
      <c r="G1672" s="236"/>
      <c r="H1672" s="239">
        <v>44.899999999999999</v>
      </c>
      <c r="I1672" s="240"/>
      <c r="J1672" s="236"/>
      <c r="K1672" s="236"/>
      <c r="L1672" s="241"/>
      <c r="M1672" s="242"/>
      <c r="N1672" s="243"/>
      <c r="O1672" s="243"/>
      <c r="P1672" s="243"/>
      <c r="Q1672" s="243"/>
      <c r="R1672" s="243"/>
      <c r="S1672" s="243"/>
      <c r="T1672" s="244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45" t="s">
        <v>173</v>
      </c>
      <c r="AU1672" s="245" t="s">
        <v>85</v>
      </c>
      <c r="AV1672" s="13" t="s">
        <v>85</v>
      </c>
      <c r="AW1672" s="13" t="s">
        <v>37</v>
      </c>
      <c r="AX1672" s="13" t="s">
        <v>75</v>
      </c>
      <c r="AY1672" s="245" t="s">
        <v>144</v>
      </c>
    </row>
    <row r="1673" s="13" customFormat="1">
      <c r="A1673" s="13"/>
      <c r="B1673" s="235"/>
      <c r="C1673" s="236"/>
      <c r="D1673" s="227" t="s">
        <v>173</v>
      </c>
      <c r="E1673" s="237" t="s">
        <v>19</v>
      </c>
      <c r="F1673" s="238" t="s">
        <v>1651</v>
      </c>
      <c r="G1673" s="236"/>
      <c r="H1673" s="239">
        <v>93.159999999999997</v>
      </c>
      <c r="I1673" s="240"/>
      <c r="J1673" s="236"/>
      <c r="K1673" s="236"/>
      <c r="L1673" s="241"/>
      <c r="M1673" s="242"/>
      <c r="N1673" s="243"/>
      <c r="O1673" s="243"/>
      <c r="P1673" s="243"/>
      <c r="Q1673" s="243"/>
      <c r="R1673" s="243"/>
      <c r="S1673" s="243"/>
      <c r="T1673" s="244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5" t="s">
        <v>173</v>
      </c>
      <c r="AU1673" s="245" t="s">
        <v>85</v>
      </c>
      <c r="AV1673" s="13" t="s">
        <v>85</v>
      </c>
      <c r="AW1673" s="13" t="s">
        <v>37</v>
      </c>
      <c r="AX1673" s="13" t="s">
        <v>75</v>
      </c>
      <c r="AY1673" s="245" t="s">
        <v>144</v>
      </c>
    </row>
    <row r="1674" s="14" customFormat="1">
      <c r="A1674" s="14"/>
      <c r="B1674" s="246"/>
      <c r="C1674" s="247"/>
      <c r="D1674" s="227" t="s">
        <v>173</v>
      </c>
      <c r="E1674" s="248" t="s">
        <v>19</v>
      </c>
      <c r="F1674" s="249" t="s">
        <v>175</v>
      </c>
      <c r="G1674" s="247"/>
      <c r="H1674" s="250">
        <v>6402.7499999999991</v>
      </c>
      <c r="I1674" s="251"/>
      <c r="J1674" s="247"/>
      <c r="K1674" s="247"/>
      <c r="L1674" s="252"/>
      <c r="M1674" s="253"/>
      <c r="N1674" s="254"/>
      <c r="O1674" s="254"/>
      <c r="P1674" s="254"/>
      <c r="Q1674" s="254"/>
      <c r="R1674" s="254"/>
      <c r="S1674" s="254"/>
      <c r="T1674" s="255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56" t="s">
        <v>173</v>
      </c>
      <c r="AU1674" s="256" t="s">
        <v>85</v>
      </c>
      <c r="AV1674" s="14" t="s">
        <v>176</v>
      </c>
      <c r="AW1674" s="14" t="s">
        <v>37</v>
      </c>
      <c r="AX1674" s="14" t="s">
        <v>83</v>
      </c>
      <c r="AY1674" s="256" t="s">
        <v>144</v>
      </c>
    </row>
    <row r="1675" s="2" customFormat="1" ht="14.4" customHeight="1">
      <c r="A1675" s="40"/>
      <c r="B1675" s="41"/>
      <c r="C1675" s="214" t="s">
        <v>1828</v>
      </c>
      <c r="D1675" s="214" t="s">
        <v>147</v>
      </c>
      <c r="E1675" s="215" t="s">
        <v>1829</v>
      </c>
      <c r="F1675" s="216" t="s">
        <v>1830</v>
      </c>
      <c r="G1675" s="217" t="s">
        <v>187</v>
      </c>
      <c r="H1675" s="218">
        <v>1751.877</v>
      </c>
      <c r="I1675" s="219"/>
      <c r="J1675" s="220">
        <f>ROUND(I1675*H1675,2)</f>
        <v>0</v>
      </c>
      <c r="K1675" s="216" t="s">
        <v>151</v>
      </c>
      <c r="L1675" s="46"/>
      <c r="M1675" s="221" t="s">
        <v>19</v>
      </c>
      <c r="N1675" s="222" t="s">
        <v>46</v>
      </c>
      <c r="O1675" s="86"/>
      <c r="P1675" s="223">
        <f>O1675*H1675</f>
        <v>0</v>
      </c>
      <c r="Q1675" s="223">
        <v>0.00025999999999999998</v>
      </c>
      <c r="R1675" s="223">
        <f>Q1675*H1675</f>
        <v>0.45548801999999994</v>
      </c>
      <c r="S1675" s="223">
        <v>0</v>
      </c>
      <c r="T1675" s="224">
        <f>S1675*H1675</f>
        <v>0</v>
      </c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R1675" s="225" t="s">
        <v>203</v>
      </c>
      <c r="AT1675" s="225" t="s">
        <v>147</v>
      </c>
      <c r="AU1675" s="225" t="s">
        <v>85</v>
      </c>
      <c r="AY1675" s="19" t="s">
        <v>144</v>
      </c>
      <c r="BE1675" s="226">
        <f>IF(N1675="základní",J1675,0)</f>
        <v>0</v>
      </c>
      <c r="BF1675" s="226">
        <f>IF(N1675="snížená",J1675,0)</f>
        <v>0</v>
      </c>
      <c r="BG1675" s="226">
        <f>IF(N1675="zákl. přenesená",J1675,0)</f>
        <v>0</v>
      </c>
      <c r="BH1675" s="226">
        <f>IF(N1675="sníž. přenesená",J1675,0)</f>
        <v>0</v>
      </c>
      <c r="BI1675" s="226">
        <f>IF(N1675="nulová",J1675,0)</f>
        <v>0</v>
      </c>
      <c r="BJ1675" s="19" t="s">
        <v>83</v>
      </c>
      <c r="BK1675" s="226">
        <f>ROUND(I1675*H1675,2)</f>
        <v>0</v>
      </c>
      <c r="BL1675" s="19" t="s">
        <v>203</v>
      </c>
      <c r="BM1675" s="225" t="s">
        <v>1831</v>
      </c>
    </row>
    <row r="1676" s="2" customFormat="1">
      <c r="A1676" s="40"/>
      <c r="B1676" s="41"/>
      <c r="C1676" s="42"/>
      <c r="D1676" s="227" t="s">
        <v>154</v>
      </c>
      <c r="E1676" s="42"/>
      <c r="F1676" s="228" t="s">
        <v>1832</v>
      </c>
      <c r="G1676" s="42"/>
      <c r="H1676" s="42"/>
      <c r="I1676" s="229"/>
      <c r="J1676" s="42"/>
      <c r="K1676" s="42"/>
      <c r="L1676" s="46"/>
      <c r="M1676" s="230"/>
      <c r="N1676" s="231"/>
      <c r="O1676" s="86"/>
      <c r="P1676" s="86"/>
      <c r="Q1676" s="86"/>
      <c r="R1676" s="86"/>
      <c r="S1676" s="86"/>
      <c r="T1676" s="87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T1676" s="19" t="s">
        <v>154</v>
      </c>
      <c r="AU1676" s="19" t="s">
        <v>85</v>
      </c>
    </row>
    <row r="1677" s="2" customFormat="1">
      <c r="A1677" s="40"/>
      <c r="B1677" s="41"/>
      <c r="C1677" s="42"/>
      <c r="D1677" s="232" t="s">
        <v>155</v>
      </c>
      <c r="E1677" s="42"/>
      <c r="F1677" s="233" t="s">
        <v>1833</v>
      </c>
      <c r="G1677" s="42"/>
      <c r="H1677" s="42"/>
      <c r="I1677" s="229"/>
      <c r="J1677" s="42"/>
      <c r="K1677" s="42"/>
      <c r="L1677" s="46"/>
      <c r="M1677" s="230"/>
      <c r="N1677" s="231"/>
      <c r="O1677" s="86"/>
      <c r="P1677" s="86"/>
      <c r="Q1677" s="86"/>
      <c r="R1677" s="86"/>
      <c r="S1677" s="86"/>
      <c r="T1677" s="87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T1677" s="19" t="s">
        <v>155</v>
      </c>
      <c r="AU1677" s="19" t="s">
        <v>85</v>
      </c>
    </row>
    <row r="1678" s="15" customFormat="1">
      <c r="A1678" s="15"/>
      <c r="B1678" s="261"/>
      <c r="C1678" s="262"/>
      <c r="D1678" s="227" t="s">
        <v>173</v>
      </c>
      <c r="E1678" s="263" t="s">
        <v>19</v>
      </c>
      <c r="F1678" s="264" t="s">
        <v>396</v>
      </c>
      <c r="G1678" s="262"/>
      <c r="H1678" s="263" t="s">
        <v>19</v>
      </c>
      <c r="I1678" s="265"/>
      <c r="J1678" s="262"/>
      <c r="K1678" s="262"/>
      <c r="L1678" s="266"/>
      <c r="M1678" s="267"/>
      <c r="N1678" s="268"/>
      <c r="O1678" s="268"/>
      <c r="P1678" s="268"/>
      <c r="Q1678" s="268"/>
      <c r="R1678" s="268"/>
      <c r="S1678" s="268"/>
      <c r="T1678" s="269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T1678" s="270" t="s">
        <v>173</v>
      </c>
      <c r="AU1678" s="270" t="s">
        <v>85</v>
      </c>
      <c r="AV1678" s="15" t="s">
        <v>83</v>
      </c>
      <c r="AW1678" s="15" t="s">
        <v>37</v>
      </c>
      <c r="AX1678" s="15" t="s">
        <v>75</v>
      </c>
      <c r="AY1678" s="270" t="s">
        <v>144</v>
      </c>
    </row>
    <row r="1679" s="13" customFormat="1">
      <c r="A1679" s="13"/>
      <c r="B1679" s="235"/>
      <c r="C1679" s="236"/>
      <c r="D1679" s="227" t="s">
        <v>173</v>
      </c>
      <c r="E1679" s="237" t="s">
        <v>19</v>
      </c>
      <c r="F1679" s="238" t="s">
        <v>1658</v>
      </c>
      <c r="G1679" s="236"/>
      <c r="H1679" s="239">
        <v>13.800000000000001</v>
      </c>
      <c r="I1679" s="240"/>
      <c r="J1679" s="236"/>
      <c r="K1679" s="236"/>
      <c r="L1679" s="241"/>
      <c r="M1679" s="242"/>
      <c r="N1679" s="243"/>
      <c r="O1679" s="243"/>
      <c r="P1679" s="243"/>
      <c r="Q1679" s="243"/>
      <c r="R1679" s="243"/>
      <c r="S1679" s="243"/>
      <c r="T1679" s="244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45" t="s">
        <v>173</v>
      </c>
      <c r="AU1679" s="245" t="s">
        <v>85</v>
      </c>
      <c r="AV1679" s="13" t="s">
        <v>85</v>
      </c>
      <c r="AW1679" s="13" t="s">
        <v>37</v>
      </c>
      <c r="AX1679" s="13" t="s">
        <v>75</v>
      </c>
      <c r="AY1679" s="245" t="s">
        <v>144</v>
      </c>
    </row>
    <row r="1680" s="13" customFormat="1">
      <c r="A1680" s="13"/>
      <c r="B1680" s="235"/>
      <c r="C1680" s="236"/>
      <c r="D1680" s="227" t="s">
        <v>173</v>
      </c>
      <c r="E1680" s="237" t="s">
        <v>19</v>
      </c>
      <c r="F1680" s="238" t="s">
        <v>1659</v>
      </c>
      <c r="G1680" s="236"/>
      <c r="H1680" s="239">
        <v>58.307000000000002</v>
      </c>
      <c r="I1680" s="240"/>
      <c r="J1680" s="236"/>
      <c r="K1680" s="236"/>
      <c r="L1680" s="241"/>
      <c r="M1680" s="242"/>
      <c r="N1680" s="243"/>
      <c r="O1680" s="243"/>
      <c r="P1680" s="243"/>
      <c r="Q1680" s="243"/>
      <c r="R1680" s="243"/>
      <c r="S1680" s="243"/>
      <c r="T1680" s="244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45" t="s">
        <v>173</v>
      </c>
      <c r="AU1680" s="245" t="s">
        <v>85</v>
      </c>
      <c r="AV1680" s="13" t="s">
        <v>85</v>
      </c>
      <c r="AW1680" s="13" t="s">
        <v>37</v>
      </c>
      <c r="AX1680" s="13" t="s">
        <v>75</v>
      </c>
      <c r="AY1680" s="245" t="s">
        <v>144</v>
      </c>
    </row>
    <row r="1681" s="15" customFormat="1">
      <c r="A1681" s="15"/>
      <c r="B1681" s="261"/>
      <c r="C1681" s="262"/>
      <c r="D1681" s="227" t="s">
        <v>173</v>
      </c>
      <c r="E1681" s="263" t="s">
        <v>19</v>
      </c>
      <c r="F1681" s="264" t="s">
        <v>491</v>
      </c>
      <c r="G1681" s="262"/>
      <c r="H1681" s="263" t="s">
        <v>19</v>
      </c>
      <c r="I1681" s="265"/>
      <c r="J1681" s="262"/>
      <c r="K1681" s="262"/>
      <c r="L1681" s="266"/>
      <c r="M1681" s="267"/>
      <c r="N1681" s="268"/>
      <c r="O1681" s="268"/>
      <c r="P1681" s="268"/>
      <c r="Q1681" s="268"/>
      <c r="R1681" s="268"/>
      <c r="S1681" s="268"/>
      <c r="T1681" s="269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70" t="s">
        <v>173</v>
      </c>
      <c r="AU1681" s="270" t="s">
        <v>85</v>
      </c>
      <c r="AV1681" s="15" t="s">
        <v>83</v>
      </c>
      <c r="AW1681" s="15" t="s">
        <v>37</v>
      </c>
      <c r="AX1681" s="15" t="s">
        <v>75</v>
      </c>
      <c r="AY1681" s="270" t="s">
        <v>144</v>
      </c>
    </row>
    <row r="1682" s="13" customFormat="1">
      <c r="A1682" s="13"/>
      <c r="B1682" s="235"/>
      <c r="C1682" s="236"/>
      <c r="D1682" s="227" t="s">
        <v>173</v>
      </c>
      <c r="E1682" s="237" t="s">
        <v>19</v>
      </c>
      <c r="F1682" s="238" t="s">
        <v>1660</v>
      </c>
      <c r="G1682" s="236"/>
      <c r="H1682" s="239">
        <v>33.899999999999999</v>
      </c>
      <c r="I1682" s="240"/>
      <c r="J1682" s="236"/>
      <c r="K1682" s="236"/>
      <c r="L1682" s="241"/>
      <c r="M1682" s="242"/>
      <c r="N1682" s="243"/>
      <c r="O1682" s="243"/>
      <c r="P1682" s="243"/>
      <c r="Q1682" s="243"/>
      <c r="R1682" s="243"/>
      <c r="S1682" s="243"/>
      <c r="T1682" s="244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45" t="s">
        <v>173</v>
      </c>
      <c r="AU1682" s="245" t="s">
        <v>85</v>
      </c>
      <c r="AV1682" s="13" t="s">
        <v>85</v>
      </c>
      <c r="AW1682" s="13" t="s">
        <v>37</v>
      </c>
      <c r="AX1682" s="13" t="s">
        <v>75</v>
      </c>
      <c r="AY1682" s="245" t="s">
        <v>144</v>
      </c>
    </row>
    <row r="1683" s="13" customFormat="1">
      <c r="A1683" s="13"/>
      <c r="B1683" s="235"/>
      <c r="C1683" s="236"/>
      <c r="D1683" s="227" t="s">
        <v>173</v>
      </c>
      <c r="E1683" s="237" t="s">
        <v>19</v>
      </c>
      <c r="F1683" s="238" t="s">
        <v>1661</v>
      </c>
      <c r="G1683" s="236"/>
      <c r="H1683" s="239">
        <v>125.587</v>
      </c>
      <c r="I1683" s="240"/>
      <c r="J1683" s="236"/>
      <c r="K1683" s="236"/>
      <c r="L1683" s="241"/>
      <c r="M1683" s="242"/>
      <c r="N1683" s="243"/>
      <c r="O1683" s="243"/>
      <c r="P1683" s="243"/>
      <c r="Q1683" s="243"/>
      <c r="R1683" s="243"/>
      <c r="S1683" s="243"/>
      <c r="T1683" s="244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45" t="s">
        <v>173</v>
      </c>
      <c r="AU1683" s="245" t="s">
        <v>85</v>
      </c>
      <c r="AV1683" s="13" t="s">
        <v>85</v>
      </c>
      <c r="AW1683" s="13" t="s">
        <v>37</v>
      </c>
      <c r="AX1683" s="13" t="s">
        <v>75</v>
      </c>
      <c r="AY1683" s="245" t="s">
        <v>144</v>
      </c>
    </row>
    <row r="1684" s="15" customFormat="1">
      <c r="A1684" s="15"/>
      <c r="B1684" s="261"/>
      <c r="C1684" s="262"/>
      <c r="D1684" s="227" t="s">
        <v>173</v>
      </c>
      <c r="E1684" s="263" t="s">
        <v>19</v>
      </c>
      <c r="F1684" s="264" t="s">
        <v>1635</v>
      </c>
      <c r="G1684" s="262"/>
      <c r="H1684" s="263" t="s">
        <v>19</v>
      </c>
      <c r="I1684" s="265"/>
      <c r="J1684" s="262"/>
      <c r="K1684" s="262"/>
      <c r="L1684" s="266"/>
      <c r="M1684" s="267"/>
      <c r="N1684" s="268"/>
      <c r="O1684" s="268"/>
      <c r="P1684" s="268"/>
      <c r="Q1684" s="268"/>
      <c r="R1684" s="268"/>
      <c r="S1684" s="268"/>
      <c r="T1684" s="269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T1684" s="270" t="s">
        <v>173</v>
      </c>
      <c r="AU1684" s="270" t="s">
        <v>85</v>
      </c>
      <c r="AV1684" s="15" t="s">
        <v>83</v>
      </c>
      <c r="AW1684" s="15" t="s">
        <v>37</v>
      </c>
      <c r="AX1684" s="15" t="s">
        <v>75</v>
      </c>
      <c r="AY1684" s="270" t="s">
        <v>144</v>
      </c>
    </row>
    <row r="1685" s="13" customFormat="1">
      <c r="A1685" s="13"/>
      <c r="B1685" s="235"/>
      <c r="C1685" s="236"/>
      <c r="D1685" s="227" t="s">
        <v>173</v>
      </c>
      <c r="E1685" s="237" t="s">
        <v>19</v>
      </c>
      <c r="F1685" s="238" t="s">
        <v>1662</v>
      </c>
      <c r="G1685" s="236"/>
      <c r="H1685" s="239">
        <v>58.399999999999999</v>
      </c>
      <c r="I1685" s="240"/>
      <c r="J1685" s="236"/>
      <c r="K1685" s="236"/>
      <c r="L1685" s="241"/>
      <c r="M1685" s="242"/>
      <c r="N1685" s="243"/>
      <c r="O1685" s="243"/>
      <c r="P1685" s="243"/>
      <c r="Q1685" s="243"/>
      <c r="R1685" s="243"/>
      <c r="S1685" s="243"/>
      <c r="T1685" s="244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45" t="s">
        <v>173</v>
      </c>
      <c r="AU1685" s="245" t="s">
        <v>85</v>
      </c>
      <c r="AV1685" s="13" t="s">
        <v>85</v>
      </c>
      <c r="AW1685" s="13" t="s">
        <v>37</v>
      </c>
      <c r="AX1685" s="13" t="s">
        <v>75</v>
      </c>
      <c r="AY1685" s="245" t="s">
        <v>144</v>
      </c>
    </row>
    <row r="1686" s="13" customFormat="1">
      <c r="A1686" s="13"/>
      <c r="B1686" s="235"/>
      <c r="C1686" s="236"/>
      <c r="D1686" s="227" t="s">
        <v>173</v>
      </c>
      <c r="E1686" s="237" t="s">
        <v>19</v>
      </c>
      <c r="F1686" s="238" t="s">
        <v>1663</v>
      </c>
      <c r="G1686" s="236"/>
      <c r="H1686" s="239">
        <v>230.309</v>
      </c>
      <c r="I1686" s="240"/>
      <c r="J1686" s="236"/>
      <c r="K1686" s="236"/>
      <c r="L1686" s="241"/>
      <c r="M1686" s="242"/>
      <c r="N1686" s="243"/>
      <c r="O1686" s="243"/>
      <c r="P1686" s="243"/>
      <c r="Q1686" s="243"/>
      <c r="R1686" s="243"/>
      <c r="S1686" s="243"/>
      <c r="T1686" s="244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45" t="s">
        <v>173</v>
      </c>
      <c r="AU1686" s="245" t="s">
        <v>85</v>
      </c>
      <c r="AV1686" s="13" t="s">
        <v>85</v>
      </c>
      <c r="AW1686" s="13" t="s">
        <v>37</v>
      </c>
      <c r="AX1686" s="13" t="s">
        <v>75</v>
      </c>
      <c r="AY1686" s="245" t="s">
        <v>144</v>
      </c>
    </row>
    <row r="1687" s="15" customFormat="1">
      <c r="A1687" s="15"/>
      <c r="B1687" s="261"/>
      <c r="C1687" s="262"/>
      <c r="D1687" s="227" t="s">
        <v>173</v>
      </c>
      <c r="E1687" s="263" t="s">
        <v>19</v>
      </c>
      <c r="F1687" s="264" t="s">
        <v>1638</v>
      </c>
      <c r="G1687" s="262"/>
      <c r="H1687" s="263" t="s">
        <v>19</v>
      </c>
      <c r="I1687" s="265"/>
      <c r="J1687" s="262"/>
      <c r="K1687" s="262"/>
      <c r="L1687" s="266"/>
      <c r="M1687" s="267"/>
      <c r="N1687" s="268"/>
      <c r="O1687" s="268"/>
      <c r="P1687" s="268"/>
      <c r="Q1687" s="268"/>
      <c r="R1687" s="268"/>
      <c r="S1687" s="268"/>
      <c r="T1687" s="269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T1687" s="270" t="s">
        <v>173</v>
      </c>
      <c r="AU1687" s="270" t="s">
        <v>85</v>
      </c>
      <c r="AV1687" s="15" t="s">
        <v>83</v>
      </c>
      <c r="AW1687" s="15" t="s">
        <v>37</v>
      </c>
      <c r="AX1687" s="15" t="s">
        <v>75</v>
      </c>
      <c r="AY1687" s="270" t="s">
        <v>144</v>
      </c>
    </row>
    <row r="1688" s="13" customFormat="1">
      <c r="A1688" s="13"/>
      <c r="B1688" s="235"/>
      <c r="C1688" s="236"/>
      <c r="D1688" s="227" t="s">
        <v>173</v>
      </c>
      <c r="E1688" s="237" t="s">
        <v>19</v>
      </c>
      <c r="F1688" s="238" t="s">
        <v>1664</v>
      </c>
      <c r="G1688" s="236"/>
      <c r="H1688" s="239">
        <v>82.599999999999994</v>
      </c>
      <c r="I1688" s="240"/>
      <c r="J1688" s="236"/>
      <c r="K1688" s="236"/>
      <c r="L1688" s="241"/>
      <c r="M1688" s="242"/>
      <c r="N1688" s="243"/>
      <c r="O1688" s="243"/>
      <c r="P1688" s="243"/>
      <c r="Q1688" s="243"/>
      <c r="R1688" s="243"/>
      <c r="S1688" s="243"/>
      <c r="T1688" s="244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45" t="s">
        <v>173</v>
      </c>
      <c r="AU1688" s="245" t="s">
        <v>85</v>
      </c>
      <c r="AV1688" s="13" t="s">
        <v>85</v>
      </c>
      <c r="AW1688" s="13" t="s">
        <v>37</v>
      </c>
      <c r="AX1688" s="13" t="s">
        <v>75</v>
      </c>
      <c r="AY1688" s="245" t="s">
        <v>144</v>
      </c>
    </row>
    <row r="1689" s="13" customFormat="1">
      <c r="A1689" s="13"/>
      <c r="B1689" s="235"/>
      <c r="C1689" s="236"/>
      <c r="D1689" s="227" t="s">
        <v>173</v>
      </c>
      <c r="E1689" s="237" t="s">
        <v>19</v>
      </c>
      <c r="F1689" s="238" t="s">
        <v>1665</v>
      </c>
      <c r="G1689" s="236"/>
      <c r="H1689" s="239">
        <v>184.70400000000001</v>
      </c>
      <c r="I1689" s="240"/>
      <c r="J1689" s="236"/>
      <c r="K1689" s="236"/>
      <c r="L1689" s="241"/>
      <c r="M1689" s="242"/>
      <c r="N1689" s="243"/>
      <c r="O1689" s="243"/>
      <c r="P1689" s="243"/>
      <c r="Q1689" s="243"/>
      <c r="R1689" s="243"/>
      <c r="S1689" s="243"/>
      <c r="T1689" s="244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45" t="s">
        <v>173</v>
      </c>
      <c r="AU1689" s="245" t="s">
        <v>85</v>
      </c>
      <c r="AV1689" s="13" t="s">
        <v>85</v>
      </c>
      <c r="AW1689" s="13" t="s">
        <v>37</v>
      </c>
      <c r="AX1689" s="13" t="s">
        <v>75</v>
      </c>
      <c r="AY1689" s="245" t="s">
        <v>144</v>
      </c>
    </row>
    <row r="1690" s="15" customFormat="1">
      <c r="A1690" s="15"/>
      <c r="B1690" s="261"/>
      <c r="C1690" s="262"/>
      <c r="D1690" s="227" t="s">
        <v>173</v>
      </c>
      <c r="E1690" s="263" t="s">
        <v>19</v>
      </c>
      <c r="F1690" s="264" t="s">
        <v>1641</v>
      </c>
      <c r="G1690" s="262"/>
      <c r="H1690" s="263" t="s">
        <v>19</v>
      </c>
      <c r="I1690" s="265"/>
      <c r="J1690" s="262"/>
      <c r="K1690" s="262"/>
      <c r="L1690" s="266"/>
      <c r="M1690" s="267"/>
      <c r="N1690" s="268"/>
      <c r="O1690" s="268"/>
      <c r="P1690" s="268"/>
      <c r="Q1690" s="268"/>
      <c r="R1690" s="268"/>
      <c r="S1690" s="268"/>
      <c r="T1690" s="269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70" t="s">
        <v>173</v>
      </c>
      <c r="AU1690" s="270" t="s">
        <v>85</v>
      </c>
      <c r="AV1690" s="15" t="s">
        <v>83</v>
      </c>
      <c r="AW1690" s="15" t="s">
        <v>37</v>
      </c>
      <c r="AX1690" s="15" t="s">
        <v>75</v>
      </c>
      <c r="AY1690" s="270" t="s">
        <v>144</v>
      </c>
    </row>
    <row r="1691" s="13" customFormat="1">
      <c r="A1691" s="13"/>
      <c r="B1691" s="235"/>
      <c r="C1691" s="236"/>
      <c r="D1691" s="227" t="s">
        <v>173</v>
      </c>
      <c r="E1691" s="237" t="s">
        <v>19</v>
      </c>
      <c r="F1691" s="238" t="s">
        <v>1666</v>
      </c>
      <c r="G1691" s="236"/>
      <c r="H1691" s="239">
        <v>72.299999999999997</v>
      </c>
      <c r="I1691" s="240"/>
      <c r="J1691" s="236"/>
      <c r="K1691" s="236"/>
      <c r="L1691" s="241"/>
      <c r="M1691" s="242"/>
      <c r="N1691" s="243"/>
      <c r="O1691" s="243"/>
      <c r="P1691" s="243"/>
      <c r="Q1691" s="243"/>
      <c r="R1691" s="243"/>
      <c r="S1691" s="243"/>
      <c r="T1691" s="244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45" t="s">
        <v>173</v>
      </c>
      <c r="AU1691" s="245" t="s">
        <v>85</v>
      </c>
      <c r="AV1691" s="13" t="s">
        <v>85</v>
      </c>
      <c r="AW1691" s="13" t="s">
        <v>37</v>
      </c>
      <c r="AX1691" s="13" t="s">
        <v>75</v>
      </c>
      <c r="AY1691" s="245" t="s">
        <v>144</v>
      </c>
    </row>
    <row r="1692" s="13" customFormat="1">
      <c r="A1692" s="13"/>
      <c r="B1692" s="235"/>
      <c r="C1692" s="236"/>
      <c r="D1692" s="227" t="s">
        <v>173</v>
      </c>
      <c r="E1692" s="237" t="s">
        <v>19</v>
      </c>
      <c r="F1692" s="238" t="s">
        <v>1667</v>
      </c>
      <c r="G1692" s="236"/>
      <c r="H1692" s="239">
        <v>197.38999999999999</v>
      </c>
      <c r="I1692" s="240"/>
      <c r="J1692" s="236"/>
      <c r="K1692" s="236"/>
      <c r="L1692" s="241"/>
      <c r="M1692" s="242"/>
      <c r="N1692" s="243"/>
      <c r="O1692" s="243"/>
      <c r="P1692" s="243"/>
      <c r="Q1692" s="243"/>
      <c r="R1692" s="243"/>
      <c r="S1692" s="243"/>
      <c r="T1692" s="244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5" t="s">
        <v>173</v>
      </c>
      <c r="AU1692" s="245" t="s">
        <v>85</v>
      </c>
      <c r="AV1692" s="13" t="s">
        <v>85</v>
      </c>
      <c r="AW1692" s="13" t="s">
        <v>37</v>
      </c>
      <c r="AX1692" s="13" t="s">
        <v>75</v>
      </c>
      <c r="AY1692" s="245" t="s">
        <v>144</v>
      </c>
    </row>
    <row r="1693" s="15" customFormat="1">
      <c r="A1693" s="15"/>
      <c r="B1693" s="261"/>
      <c r="C1693" s="262"/>
      <c r="D1693" s="227" t="s">
        <v>173</v>
      </c>
      <c r="E1693" s="263" t="s">
        <v>19</v>
      </c>
      <c r="F1693" s="264" t="s">
        <v>1643</v>
      </c>
      <c r="G1693" s="262"/>
      <c r="H1693" s="263" t="s">
        <v>19</v>
      </c>
      <c r="I1693" s="265"/>
      <c r="J1693" s="262"/>
      <c r="K1693" s="262"/>
      <c r="L1693" s="266"/>
      <c r="M1693" s="267"/>
      <c r="N1693" s="268"/>
      <c r="O1693" s="268"/>
      <c r="P1693" s="268"/>
      <c r="Q1693" s="268"/>
      <c r="R1693" s="268"/>
      <c r="S1693" s="268"/>
      <c r="T1693" s="269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T1693" s="270" t="s">
        <v>173</v>
      </c>
      <c r="AU1693" s="270" t="s">
        <v>85</v>
      </c>
      <c r="AV1693" s="15" t="s">
        <v>83</v>
      </c>
      <c r="AW1693" s="15" t="s">
        <v>37</v>
      </c>
      <c r="AX1693" s="15" t="s">
        <v>75</v>
      </c>
      <c r="AY1693" s="270" t="s">
        <v>144</v>
      </c>
    </row>
    <row r="1694" s="13" customFormat="1">
      <c r="A1694" s="13"/>
      <c r="B1694" s="235"/>
      <c r="C1694" s="236"/>
      <c r="D1694" s="227" t="s">
        <v>173</v>
      </c>
      <c r="E1694" s="237" t="s">
        <v>19</v>
      </c>
      <c r="F1694" s="238" t="s">
        <v>1668</v>
      </c>
      <c r="G1694" s="236"/>
      <c r="H1694" s="239">
        <v>73.099999999999994</v>
      </c>
      <c r="I1694" s="240"/>
      <c r="J1694" s="236"/>
      <c r="K1694" s="236"/>
      <c r="L1694" s="241"/>
      <c r="M1694" s="242"/>
      <c r="N1694" s="243"/>
      <c r="O1694" s="243"/>
      <c r="P1694" s="243"/>
      <c r="Q1694" s="243"/>
      <c r="R1694" s="243"/>
      <c r="S1694" s="243"/>
      <c r="T1694" s="244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5" t="s">
        <v>173</v>
      </c>
      <c r="AU1694" s="245" t="s">
        <v>85</v>
      </c>
      <c r="AV1694" s="13" t="s">
        <v>85</v>
      </c>
      <c r="AW1694" s="13" t="s">
        <v>37</v>
      </c>
      <c r="AX1694" s="13" t="s">
        <v>75</v>
      </c>
      <c r="AY1694" s="245" t="s">
        <v>144</v>
      </c>
    </row>
    <row r="1695" s="13" customFormat="1">
      <c r="A1695" s="13"/>
      <c r="B1695" s="235"/>
      <c r="C1695" s="236"/>
      <c r="D1695" s="227" t="s">
        <v>173</v>
      </c>
      <c r="E1695" s="237" t="s">
        <v>19</v>
      </c>
      <c r="F1695" s="238" t="s">
        <v>1667</v>
      </c>
      <c r="G1695" s="236"/>
      <c r="H1695" s="239">
        <v>197.38999999999999</v>
      </c>
      <c r="I1695" s="240"/>
      <c r="J1695" s="236"/>
      <c r="K1695" s="236"/>
      <c r="L1695" s="241"/>
      <c r="M1695" s="242"/>
      <c r="N1695" s="243"/>
      <c r="O1695" s="243"/>
      <c r="P1695" s="243"/>
      <c r="Q1695" s="243"/>
      <c r="R1695" s="243"/>
      <c r="S1695" s="243"/>
      <c r="T1695" s="244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45" t="s">
        <v>173</v>
      </c>
      <c r="AU1695" s="245" t="s">
        <v>85</v>
      </c>
      <c r="AV1695" s="13" t="s">
        <v>85</v>
      </c>
      <c r="AW1695" s="13" t="s">
        <v>37</v>
      </c>
      <c r="AX1695" s="13" t="s">
        <v>75</v>
      </c>
      <c r="AY1695" s="245" t="s">
        <v>144</v>
      </c>
    </row>
    <row r="1696" s="15" customFormat="1">
      <c r="A1696" s="15"/>
      <c r="B1696" s="261"/>
      <c r="C1696" s="262"/>
      <c r="D1696" s="227" t="s">
        <v>173</v>
      </c>
      <c r="E1696" s="263" t="s">
        <v>19</v>
      </c>
      <c r="F1696" s="264" t="s">
        <v>1646</v>
      </c>
      <c r="G1696" s="262"/>
      <c r="H1696" s="263" t="s">
        <v>19</v>
      </c>
      <c r="I1696" s="265"/>
      <c r="J1696" s="262"/>
      <c r="K1696" s="262"/>
      <c r="L1696" s="266"/>
      <c r="M1696" s="267"/>
      <c r="N1696" s="268"/>
      <c r="O1696" s="268"/>
      <c r="P1696" s="268"/>
      <c r="Q1696" s="268"/>
      <c r="R1696" s="268"/>
      <c r="S1696" s="268"/>
      <c r="T1696" s="269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T1696" s="270" t="s">
        <v>173</v>
      </c>
      <c r="AU1696" s="270" t="s">
        <v>85</v>
      </c>
      <c r="AV1696" s="15" t="s">
        <v>83</v>
      </c>
      <c r="AW1696" s="15" t="s">
        <v>37</v>
      </c>
      <c r="AX1696" s="15" t="s">
        <v>75</v>
      </c>
      <c r="AY1696" s="270" t="s">
        <v>144</v>
      </c>
    </row>
    <row r="1697" s="13" customFormat="1">
      <c r="A1697" s="13"/>
      <c r="B1697" s="235"/>
      <c r="C1697" s="236"/>
      <c r="D1697" s="227" t="s">
        <v>173</v>
      </c>
      <c r="E1697" s="237" t="s">
        <v>19</v>
      </c>
      <c r="F1697" s="238" t="s">
        <v>1668</v>
      </c>
      <c r="G1697" s="236"/>
      <c r="H1697" s="239">
        <v>73.099999999999994</v>
      </c>
      <c r="I1697" s="240"/>
      <c r="J1697" s="236"/>
      <c r="K1697" s="236"/>
      <c r="L1697" s="241"/>
      <c r="M1697" s="242"/>
      <c r="N1697" s="243"/>
      <c r="O1697" s="243"/>
      <c r="P1697" s="243"/>
      <c r="Q1697" s="243"/>
      <c r="R1697" s="243"/>
      <c r="S1697" s="243"/>
      <c r="T1697" s="244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T1697" s="245" t="s">
        <v>173</v>
      </c>
      <c r="AU1697" s="245" t="s">
        <v>85</v>
      </c>
      <c r="AV1697" s="13" t="s">
        <v>85</v>
      </c>
      <c r="AW1697" s="13" t="s">
        <v>37</v>
      </c>
      <c r="AX1697" s="13" t="s">
        <v>75</v>
      </c>
      <c r="AY1697" s="245" t="s">
        <v>144</v>
      </c>
    </row>
    <row r="1698" s="13" customFormat="1">
      <c r="A1698" s="13"/>
      <c r="B1698" s="235"/>
      <c r="C1698" s="236"/>
      <c r="D1698" s="227" t="s">
        <v>173</v>
      </c>
      <c r="E1698" s="237" t="s">
        <v>19</v>
      </c>
      <c r="F1698" s="238" t="s">
        <v>1669</v>
      </c>
      <c r="G1698" s="236"/>
      <c r="H1698" s="239">
        <v>197.38999999999999</v>
      </c>
      <c r="I1698" s="240"/>
      <c r="J1698" s="236"/>
      <c r="K1698" s="236"/>
      <c r="L1698" s="241"/>
      <c r="M1698" s="242"/>
      <c r="N1698" s="243"/>
      <c r="O1698" s="243"/>
      <c r="P1698" s="243"/>
      <c r="Q1698" s="243"/>
      <c r="R1698" s="243"/>
      <c r="S1698" s="243"/>
      <c r="T1698" s="244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45" t="s">
        <v>173</v>
      </c>
      <c r="AU1698" s="245" t="s">
        <v>85</v>
      </c>
      <c r="AV1698" s="13" t="s">
        <v>85</v>
      </c>
      <c r="AW1698" s="13" t="s">
        <v>37</v>
      </c>
      <c r="AX1698" s="13" t="s">
        <v>75</v>
      </c>
      <c r="AY1698" s="245" t="s">
        <v>144</v>
      </c>
    </row>
    <row r="1699" s="15" customFormat="1">
      <c r="A1699" s="15"/>
      <c r="B1699" s="261"/>
      <c r="C1699" s="262"/>
      <c r="D1699" s="227" t="s">
        <v>173</v>
      </c>
      <c r="E1699" s="263" t="s">
        <v>19</v>
      </c>
      <c r="F1699" s="264" t="s">
        <v>1649</v>
      </c>
      <c r="G1699" s="262"/>
      <c r="H1699" s="263" t="s">
        <v>19</v>
      </c>
      <c r="I1699" s="265"/>
      <c r="J1699" s="262"/>
      <c r="K1699" s="262"/>
      <c r="L1699" s="266"/>
      <c r="M1699" s="267"/>
      <c r="N1699" s="268"/>
      <c r="O1699" s="268"/>
      <c r="P1699" s="268"/>
      <c r="Q1699" s="268"/>
      <c r="R1699" s="268"/>
      <c r="S1699" s="268"/>
      <c r="T1699" s="269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T1699" s="270" t="s">
        <v>173</v>
      </c>
      <c r="AU1699" s="270" t="s">
        <v>85</v>
      </c>
      <c r="AV1699" s="15" t="s">
        <v>83</v>
      </c>
      <c r="AW1699" s="15" t="s">
        <v>37</v>
      </c>
      <c r="AX1699" s="15" t="s">
        <v>75</v>
      </c>
      <c r="AY1699" s="270" t="s">
        <v>144</v>
      </c>
    </row>
    <row r="1700" s="13" customFormat="1">
      <c r="A1700" s="13"/>
      <c r="B1700" s="235"/>
      <c r="C1700" s="236"/>
      <c r="D1700" s="227" t="s">
        <v>173</v>
      </c>
      <c r="E1700" s="237" t="s">
        <v>19</v>
      </c>
      <c r="F1700" s="238" t="s">
        <v>1670</v>
      </c>
      <c r="G1700" s="236"/>
      <c r="H1700" s="239">
        <v>33.600000000000001</v>
      </c>
      <c r="I1700" s="240"/>
      <c r="J1700" s="236"/>
      <c r="K1700" s="236"/>
      <c r="L1700" s="241"/>
      <c r="M1700" s="242"/>
      <c r="N1700" s="243"/>
      <c r="O1700" s="243"/>
      <c r="P1700" s="243"/>
      <c r="Q1700" s="243"/>
      <c r="R1700" s="243"/>
      <c r="S1700" s="243"/>
      <c r="T1700" s="244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5" t="s">
        <v>173</v>
      </c>
      <c r="AU1700" s="245" t="s">
        <v>85</v>
      </c>
      <c r="AV1700" s="13" t="s">
        <v>85</v>
      </c>
      <c r="AW1700" s="13" t="s">
        <v>37</v>
      </c>
      <c r="AX1700" s="13" t="s">
        <v>75</v>
      </c>
      <c r="AY1700" s="245" t="s">
        <v>144</v>
      </c>
    </row>
    <row r="1701" s="13" customFormat="1">
      <c r="A1701" s="13"/>
      <c r="B1701" s="235"/>
      <c r="C1701" s="236"/>
      <c r="D1701" s="227" t="s">
        <v>173</v>
      </c>
      <c r="E1701" s="237" t="s">
        <v>19</v>
      </c>
      <c r="F1701" s="238" t="s">
        <v>1671</v>
      </c>
      <c r="G1701" s="236"/>
      <c r="H1701" s="239">
        <v>120</v>
      </c>
      <c r="I1701" s="240"/>
      <c r="J1701" s="236"/>
      <c r="K1701" s="236"/>
      <c r="L1701" s="241"/>
      <c r="M1701" s="242"/>
      <c r="N1701" s="243"/>
      <c r="O1701" s="243"/>
      <c r="P1701" s="243"/>
      <c r="Q1701" s="243"/>
      <c r="R1701" s="243"/>
      <c r="S1701" s="243"/>
      <c r="T1701" s="244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45" t="s">
        <v>173</v>
      </c>
      <c r="AU1701" s="245" t="s">
        <v>85</v>
      </c>
      <c r="AV1701" s="13" t="s">
        <v>85</v>
      </c>
      <c r="AW1701" s="13" t="s">
        <v>37</v>
      </c>
      <c r="AX1701" s="13" t="s">
        <v>75</v>
      </c>
      <c r="AY1701" s="245" t="s">
        <v>144</v>
      </c>
    </row>
    <row r="1702" s="14" customFormat="1">
      <c r="A1702" s="14"/>
      <c r="B1702" s="246"/>
      <c r="C1702" s="247"/>
      <c r="D1702" s="227" t="s">
        <v>173</v>
      </c>
      <c r="E1702" s="248" t="s">
        <v>19</v>
      </c>
      <c r="F1702" s="249" t="s">
        <v>175</v>
      </c>
      <c r="G1702" s="247"/>
      <c r="H1702" s="250">
        <v>1751.8769999999995</v>
      </c>
      <c r="I1702" s="251"/>
      <c r="J1702" s="247"/>
      <c r="K1702" s="247"/>
      <c r="L1702" s="252"/>
      <c r="M1702" s="253"/>
      <c r="N1702" s="254"/>
      <c r="O1702" s="254"/>
      <c r="P1702" s="254"/>
      <c r="Q1702" s="254"/>
      <c r="R1702" s="254"/>
      <c r="S1702" s="254"/>
      <c r="T1702" s="255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56" t="s">
        <v>173</v>
      </c>
      <c r="AU1702" s="256" t="s">
        <v>85</v>
      </c>
      <c r="AV1702" s="14" t="s">
        <v>176</v>
      </c>
      <c r="AW1702" s="14" t="s">
        <v>37</v>
      </c>
      <c r="AX1702" s="14" t="s">
        <v>83</v>
      </c>
      <c r="AY1702" s="256" t="s">
        <v>144</v>
      </c>
    </row>
    <row r="1703" s="2" customFormat="1" ht="14.4" customHeight="1">
      <c r="A1703" s="40"/>
      <c r="B1703" s="41"/>
      <c r="C1703" s="214" t="s">
        <v>1834</v>
      </c>
      <c r="D1703" s="214" t="s">
        <v>147</v>
      </c>
      <c r="E1703" s="215" t="s">
        <v>1835</v>
      </c>
      <c r="F1703" s="216" t="s">
        <v>1836</v>
      </c>
      <c r="G1703" s="217" t="s">
        <v>187</v>
      </c>
      <c r="H1703" s="218">
        <v>225.16800000000001</v>
      </c>
      <c r="I1703" s="219"/>
      <c r="J1703" s="220">
        <f>ROUND(I1703*H1703,2)</f>
        <v>0</v>
      </c>
      <c r="K1703" s="216" t="s">
        <v>151</v>
      </c>
      <c r="L1703" s="46"/>
      <c r="M1703" s="221" t="s">
        <v>19</v>
      </c>
      <c r="N1703" s="222" t="s">
        <v>46</v>
      </c>
      <c r="O1703" s="86"/>
      <c r="P1703" s="223">
        <f>O1703*H1703</f>
        <v>0</v>
      </c>
      <c r="Q1703" s="223">
        <v>0.00033</v>
      </c>
      <c r="R1703" s="223">
        <f>Q1703*H1703</f>
        <v>0.07430544</v>
      </c>
      <c r="S1703" s="223">
        <v>0</v>
      </c>
      <c r="T1703" s="224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25" t="s">
        <v>203</v>
      </c>
      <c r="AT1703" s="225" t="s">
        <v>147</v>
      </c>
      <c r="AU1703" s="225" t="s">
        <v>85</v>
      </c>
      <c r="AY1703" s="19" t="s">
        <v>144</v>
      </c>
      <c r="BE1703" s="226">
        <f>IF(N1703="základní",J1703,0)</f>
        <v>0</v>
      </c>
      <c r="BF1703" s="226">
        <f>IF(N1703="snížená",J1703,0)</f>
        <v>0</v>
      </c>
      <c r="BG1703" s="226">
        <f>IF(N1703="zákl. přenesená",J1703,0)</f>
        <v>0</v>
      </c>
      <c r="BH1703" s="226">
        <f>IF(N1703="sníž. přenesená",J1703,0)</f>
        <v>0</v>
      </c>
      <c r="BI1703" s="226">
        <f>IF(N1703="nulová",J1703,0)</f>
        <v>0</v>
      </c>
      <c r="BJ1703" s="19" t="s">
        <v>83</v>
      </c>
      <c r="BK1703" s="226">
        <f>ROUND(I1703*H1703,2)</f>
        <v>0</v>
      </c>
      <c r="BL1703" s="19" t="s">
        <v>203</v>
      </c>
      <c r="BM1703" s="225" t="s">
        <v>1837</v>
      </c>
    </row>
    <row r="1704" s="2" customFormat="1">
      <c r="A1704" s="40"/>
      <c r="B1704" s="41"/>
      <c r="C1704" s="42"/>
      <c r="D1704" s="227" t="s">
        <v>154</v>
      </c>
      <c r="E1704" s="42"/>
      <c r="F1704" s="228" t="s">
        <v>1838</v>
      </c>
      <c r="G1704" s="42"/>
      <c r="H1704" s="42"/>
      <c r="I1704" s="229"/>
      <c r="J1704" s="42"/>
      <c r="K1704" s="42"/>
      <c r="L1704" s="46"/>
      <c r="M1704" s="230"/>
      <c r="N1704" s="231"/>
      <c r="O1704" s="86"/>
      <c r="P1704" s="86"/>
      <c r="Q1704" s="86"/>
      <c r="R1704" s="86"/>
      <c r="S1704" s="86"/>
      <c r="T1704" s="87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T1704" s="19" t="s">
        <v>154</v>
      </c>
      <c r="AU1704" s="19" t="s">
        <v>85</v>
      </c>
    </row>
    <row r="1705" s="2" customFormat="1">
      <c r="A1705" s="40"/>
      <c r="B1705" s="41"/>
      <c r="C1705" s="42"/>
      <c r="D1705" s="232" t="s">
        <v>155</v>
      </c>
      <c r="E1705" s="42"/>
      <c r="F1705" s="233" t="s">
        <v>1839</v>
      </c>
      <c r="G1705" s="42"/>
      <c r="H1705" s="42"/>
      <c r="I1705" s="229"/>
      <c r="J1705" s="42"/>
      <c r="K1705" s="42"/>
      <c r="L1705" s="46"/>
      <c r="M1705" s="230"/>
      <c r="N1705" s="231"/>
      <c r="O1705" s="86"/>
      <c r="P1705" s="86"/>
      <c r="Q1705" s="86"/>
      <c r="R1705" s="86"/>
      <c r="S1705" s="86"/>
      <c r="T1705" s="87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T1705" s="19" t="s">
        <v>155</v>
      </c>
      <c r="AU1705" s="19" t="s">
        <v>85</v>
      </c>
    </row>
    <row r="1706" s="2" customFormat="1">
      <c r="A1706" s="40"/>
      <c r="B1706" s="41"/>
      <c r="C1706" s="42"/>
      <c r="D1706" s="227" t="s">
        <v>162</v>
      </c>
      <c r="E1706" s="42"/>
      <c r="F1706" s="234" t="s">
        <v>1840</v>
      </c>
      <c r="G1706" s="42"/>
      <c r="H1706" s="42"/>
      <c r="I1706" s="229"/>
      <c r="J1706" s="42"/>
      <c r="K1706" s="42"/>
      <c r="L1706" s="46"/>
      <c r="M1706" s="230"/>
      <c r="N1706" s="231"/>
      <c r="O1706" s="86"/>
      <c r="P1706" s="86"/>
      <c r="Q1706" s="86"/>
      <c r="R1706" s="86"/>
      <c r="S1706" s="86"/>
      <c r="T1706" s="87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T1706" s="19" t="s">
        <v>162</v>
      </c>
      <c r="AU1706" s="19" t="s">
        <v>85</v>
      </c>
    </row>
    <row r="1707" s="15" customFormat="1">
      <c r="A1707" s="15"/>
      <c r="B1707" s="261"/>
      <c r="C1707" s="262"/>
      <c r="D1707" s="227" t="s">
        <v>173</v>
      </c>
      <c r="E1707" s="263" t="s">
        <v>19</v>
      </c>
      <c r="F1707" s="264" t="s">
        <v>396</v>
      </c>
      <c r="G1707" s="262"/>
      <c r="H1707" s="263" t="s">
        <v>19</v>
      </c>
      <c r="I1707" s="265"/>
      <c r="J1707" s="262"/>
      <c r="K1707" s="262"/>
      <c r="L1707" s="266"/>
      <c r="M1707" s="267"/>
      <c r="N1707" s="268"/>
      <c r="O1707" s="268"/>
      <c r="P1707" s="268"/>
      <c r="Q1707" s="268"/>
      <c r="R1707" s="268"/>
      <c r="S1707" s="268"/>
      <c r="T1707" s="269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T1707" s="270" t="s">
        <v>173</v>
      </c>
      <c r="AU1707" s="270" t="s">
        <v>85</v>
      </c>
      <c r="AV1707" s="15" t="s">
        <v>83</v>
      </c>
      <c r="AW1707" s="15" t="s">
        <v>37</v>
      </c>
      <c r="AX1707" s="15" t="s">
        <v>75</v>
      </c>
      <c r="AY1707" s="270" t="s">
        <v>144</v>
      </c>
    </row>
    <row r="1708" s="13" customFormat="1">
      <c r="A1708" s="13"/>
      <c r="B1708" s="235"/>
      <c r="C1708" s="236"/>
      <c r="D1708" s="227" t="s">
        <v>173</v>
      </c>
      <c r="E1708" s="237" t="s">
        <v>19</v>
      </c>
      <c r="F1708" s="238" t="s">
        <v>529</v>
      </c>
      <c r="G1708" s="236"/>
      <c r="H1708" s="239">
        <v>17.449999999999999</v>
      </c>
      <c r="I1708" s="240"/>
      <c r="J1708" s="236"/>
      <c r="K1708" s="236"/>
      <c r="L1708" s="241"/>
      <c r="M1708" s="242"/>
      <c r="N1708" s="243"/>
      <c r="O1708" s="243"/>
      <c r="P1708" s="243"/>
      <c r="Q1708" s="243"/>
      <c r="R1708" s="243"/>
      <c r="S1708" s="243"/>
      <c r="T1708" s="244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5" t="s">
        <v>173</v>
      </c>
      <c r="AU1708" s="245" t="s">
        <v>85</v>
      </c>
      <c r="AV1708" s="13" t="s">
        <v>85</v>
      </c>
      <c r="AW1708" s="13" t="s">
        <v>37</v>
      </c>
      <c r="AX1708" s="13" t="s">
        <v>75</v>
      </c>
      <c r="AY1708" s="245" t="s">
        <v>144</v>
      </c>
    </row>
    <row r="1709" s="13" customFormat="1">
      <c r="A1709" s="13"/>
      <c r="B1709" s="235"/>
      <c r="C1709" s="236"/>
      <c r="D1709" s="227" t="s">
        <v>173</v>
      </c>
      <c r="E1709" s="237" t="s">
        <v>19</v>
      </c>
      <c r="F1709" s="238" t="s">
        <v>530</v>
      </c>
      <c r="G1709" s="236"/>
      <c r="H1709" s="239">
        <v>17.553000000000001</v>
      </c>
      <c r="I1709" s="240"/>
      <c r="J1709" s="236"/>
      <c r="K1709" s="236"/>
      <c r="L1709" s="241"/>
      <c r="M1709" s="242"/>
      <c r="N1709" s="243"/>
      <c r="O1709" s="243"/>
      <c r="P1709" s="243"/>
      <c r="Q1709" s="243"/>
      <c r="R1709" s="243"/>
      <c r="S1709" s="243"/>
      <c r="T1709" s="244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45" t="s">
        <v>173</v>
      </c>
      <c r="AU1709" s="245" t="s">
        <v>85</v>
      </c>
      <c r="AV1709" s="13" t="s">
        <v>85</v>
      </c>
      <c r="AW1709" s="13" t="s">
        <v>37</v>
      </c>
      <c r="AX1709" s="13" t="s">
        <v>75</v>
      </c>
      <c r="AY1709" s="245" t="s">
        <v>144</v>
      </c>
    </row>
    <row r="1710" s="13" customFormat="1">
      <c r="A1710" s="13"/>
      <c r="B1710" s="235"/>
      <c r="C1710" s="236"/>
      <c r="D1710" s="227" t="s">
        <v>173</v>
      </c>
      <c r="E1710" s="237" t="s">
        <v>19</v>
      </c>
      <c r="F1710" s="238" t="s">
        <v>531</v>
      </c>
      <c r="G1710" s="236"/>
      <c r="H1710" s="239">
        <v>41.707000000000001</v>
      </c>
      <c r="I1710" s="240"/>
      <c r="J1710" s="236"/>
      <c r="K1710" s="236"/>
      <c r="L1710" s="241"/>
      <c r="M1710" s="242"/>
      <c r="N1710" s="243"/>
      <c r="O1710" s="243"/>
      <c r="P1710" s="243"/>
      <c r="Q1710" s="243"/>
      <c r="R1710" s="243"/>
      <c r="S1710" s="243"/>
      <c r="T1710" s="244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45" t="s">
        <v>173</v>
      </c>
      <c r="AU1710" s="245" t="s">
        <v>85</v>
      </c>
      <c r="AV1710" s="13" t="s">
        <v>85</v>
      </c>
      <c r="AW1710" s="13" t="s">
        <v>37</v>
      </c>
      <c r="AX1710" s="13" t="s">
        <v>75</v>
      </c>
      <c r="AY1710" s="245" t="s">
        <v>144</v>
      </c>
    </row>
    <row r="1711" s="13" customFormat="1">
      <c r="A1711" s="13"/>
      <c r="B1711" s="235"/>
      <c r="C1711" s="236"/>
      <c r="D1711" s="227" t="s">
        <v>173</v>
      </c>
      <c r="E1711" s="237" t="s">
        <v>19</v>
      </c>
      <c r="F1711" s="238" t="s">
        <v>532</v>
      </c>
      <c r="G1711" s="236"/>
      <c r="H1711" s="239">
        <v>12.48</v>
      </c>
      <c r="I1711" s="240"/>
      <c r="J1711" s="236"/>
      <c r="K1711" s="236"/>
      <c r="L1711" s="241"/>
      <c r="M1711" s="242"/>
      <c r="N1711" s="243"/>
      <c r="O1711" s="243"/>
      <c r="P1711" s="243"/>
      <c r="Q1711" s="243"/>
      <c r="R1711" s="243"/>
      <c r="S1711" s="243"/>
      <c r="T1711" s="244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45" t="s">
        <v>173</v>
      </c>
      <c r="AU1711" s="245" t="s">
        <v>85</v>
      </c>
      <c r="AV1711" s="13" t="s">
        <v>85</v>
      </c>
      <c r="AW1711" s="13" t="s">
        <v>37</v>
      </c>
      <c r="AX1711" s="13" t="s">
        <v>75</v>
      </c>
      <c r="AY1711" s="245" t="s">
        <v>144</v>
      </c>
    </row>
    <row r="1712" s="13" customFormat="1">
      <c r="A1712" s="13"/>
      <c r="B1712" s="235"/>
      <c r="C1712" s="236"/>
      <c r="D1712" s="227" t="s">
        <v>173</v>
      </c>
      <c r="E1712" s="237" t="s">
        <v>19</v>
      </c>
      <c r="F1712" s="238" t="s">
        <v>533</v>
      </c>
      <c r="G1712" s="236"/>
      <c r="H1712" s="239">
        <v>7.9299999999999997</v>
      </c>
      <c r="I1712" s="240"/>
      <c r="J1712" s="236"/>
      <c r="K1712" s="236"/>
      <c r="L1712" s="241"/>
      <c r="M1712" s="242"/>
      <c r="N1712" s="243"/>
      <c r="O1712" s="243"/>
      <c r="P1712" s="243"/>
      <c r="Q1712" s="243"/>
      <c r="R1712" s="243"/>
      <c r="S1712" s="243"/>
      <c r="T1712" s="244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45" t="s">
        <v>173</v>
      </c>
      <c r="AU1712" s="245" t="s">
        <v>85</v>
      </c>
      <c r="AV1712" s="13" t="s">
        <v>85</v>
      </c>
      <c r="AW1712" s="13" t="s">
        <v>37</v>
      </c>
      <c r="AX1712" s="13" t="s">
        <v>75</v>
      </c>
      <c r="AY1712" s="245" t="s">
        <v>144</v>
      </c>
    </row>
    <row r="1713" s="13" customFormat="1">
      <c r="A1713" s="13"/>
      <c r="B1713" s="235"/>
      <c r="C1713" s="236"/>
      <c r="D1713" s="227" t="s">
        <v>173</v>
      </c>
      <c r="E1713" s="237" t="s">
        <v>19</v>
      </c>
      <c r="F1713" s="238" t="s">
        <v>534</v>
      </c>
      <c r="G1713" s="236"/>
      <c r="H1713" s="239">
        <v>5.9020000000000001</v>
      </c>
      <c r="I1713" s="240"/>
      <c r="J1713" s="236"/>
      <c r="K1713" s="236"/>
      <c r="L1713" s="241"/>
      <c r="M1713" s="242"/>
      <c r="N1713" s="243"/>
      <c r="O1713" s="243"/>
      <c r="P1713" s="243"/>
      <c r="Q1713" s="243"/>
      <c r="R1713" s="243"/>
      <c r="S1713" s="243"/>
      <c r="T1713" s="244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45" t="s">
        <v>173</v>
      </c>
      <c r="AU1713" s="245" t="s">
        <v>85</v>
      </c>
      <c r="AV1713" s="13" t="s">
        <v>85</v>
      </c>
      <c r="AW1713" s="13" t="s">
        <v>37</v>
      </c>
      <c r="AX1713" s="13" t="s">
        <v>75</v>
      </c>
      <c r="AY1713" s="245" t="s">
        <v>144</v>
      </c>
    </row>
    <row r="1714" s="13" customFormat="1">
      <c r="A1714" s="13"/>
      <c r="B1714" s="235"/>
      <c r="C1714" s="236"/>
      <c r="D1714" s="227" t="s">
        <v>173</v>
      </c>
      <c r="E1714" s="237" t="s">
        <v>19</v>
      </c>
      <c r="F1714" s="238" t="s">
        <v>535</v>
      </c>
      <c r="G1714" s="236"/>
      <c r="H1714" s="239">
        <v>6.3840000000000003</v>
      </c>
      <c r="I1714" s="240"/>
      <c r="J1714" s="236"/>
      <c r="K1714" s="236"/>
      <c r="L1714" s="241"/>
      <c r="M1714" s="242"/>
      <c r="N1714" s="243"/>
      <c r="O1714" s="243"/>
      <c r="P1714" s="243"/>
      <c r="Q1714" s="243"/>
      <c r="R1714" s="243"/>
      <c r="S1714" s="243"/>
      <c r="T1714" s="244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45" t="s">
        <v>173</v>
      </c>
      <c r="AU1714" s="245" t="s">
        <v>85</v>
      </c>
      <c r="AV1714" s="13" t="s">
        <v>85</v>
      </c>
      <c r="AW1714" s="13" t="s">
        <v>37</v>
      </c>
      <c r="AX1714" s="13" t="s">
        <v>75</v>
      </c>
      <c r="AY1714" s="245" t="s">
        <v>144</v>
      </c>
    </row>
    <row r="1715" s="13" customFormat="1">
      <c r="A1715" s="13"/>
      <c r="B1715" s="235"/>
      <c r="C1715" s="236"/>
      <c r="D1715" s="227" t="s">
        <v>173</v>
      </c>
      <c r="E1715" s="237" t="s">
        <v>19</v>
      </c>
      <c r="F1715" s="238" t="s">
        <v>536</v>
      </c>
      <c r="G1715" s="236"/>
      <c r="H1715" s="239">
        <v>4.7880000000000003</v>
      </c>
      <c r="I1715" s="240"/>
      <c r="J1715" s="236"/>
      <c r="K1715" s="236"/>
      <c r="L1715" s="241"/>
      <c r="M1715" s="242"/>
      <c r="N1715" s="243"/>
      <c r="O1715" s="243"/>
      <c r="P1715" s="243"/>
      <c r="Q1715" s="243"/>
      <c r="R1715" s="243"/>
      <c r="S1715" s="243"/>
      <c r="T1715" s="244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45" t="s">
        <v>173</v>
      </c>
      <c r="AU1715" s="245" t="s">
        <v>85</v>
      </c>
      <c r="AV1715" s="13" t="s">
        <v>85</v>
      </c>
      <c r="AW1715" s="13" t="s">
        <v>37</v>
      </c>
      <c r="AX1715" s="13" t="s">
        <v>75</v>
      </c>
      <c r="AY1715" s="245" t="s">
        <v>144</v>
      </c>
    </row>
    <row r="1716" s="13" customFormat="1">
      <c r="A1716" s="13"/>
      <c r="B1716" s="235"/>
      <c r="C1716" s="236"/>
      <c r="D1716" s="227" t="s">
        <v>173</v>
      </c>
      <c r="E1716" s="237" t="s">
        <v>19</v>
      </c>
      <c r="F1716" s="238" t="s">
        <v>537</v>
      </c>
      <c r="G1716" s="236"/>
      <c r="H1716" s="239">
        <v>11.172000000000001</v>
      </c>
      <c r="I1716" s="240"/>
      <c r="J1716" s="236"/>
      <c r="K1716" s="236"/>
      <c r="L1716" s="241"/>
      <c r="M1716" s="242"/>
      <c r="N1716" s="243"/>
      <c r="O1716" s="243"/>
      <c r="P1716" s="243"/>
      <c r="Q1716" s="243"/>
      <c r="R1716" s="243"/>
      <c r="S1716" s="243"/>
      <c r="T1716" s="244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45" t="s">
        <v>173</v>
      </c>
      <c r="AU1716" s="245" t="s">
        <v>85</v>
      </c>
      <c r="AV1716" s="13" t="s">
        <v>85</v>
      </c>
      <c r="AW1716" s="13" t="s">
        <v>37</v>
      </c>
      <c r="AX1716" s="13" t="s">
        <v>75</v>
      </c>
      <c r="AY1716" s="245" t="s">
        <v>144</v>
      </c>
    </row>
    <row r="1717" s="13" customFormat="1">
      <c r="A1717" s="13"/>
      <c r="B1717" s="235"/>
      <c r="C1717" s="236"/>
      <c r="D1717" s="227" t="s">
        <v>173</v>
      </c>
      <c r="E1717" s="237" t="s">
        <v>19</v>
      </c>
      <c r="F1717" s="238" t="s">
        <v>538</v>
      </c>
      <c r="G1717" s="236"/>
      <c r="H1717" s="239">
        <v>13.795999999999999</v>
      </c>
      <c r="I1717" s="240"/>
      <c r="J1717" s="236"/>
      <c r="K1717" s="236"/>
      <c r="L1717" s="241"/>
      <c r="M1717" s="242"/>
      <c r="N1717" s="243"/>
      <c r="O1717" s="243"/>
      <c r="P1717" s="243"/>
      <c r="Q1717" s="243"/>
      <c r="R1717" s="243"/>
      <c r="S1717" s="243"/>
      <c r="T1717" s="244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45" t="s">
        <v>173</v>
      </c>
      <c r="AU1717" s="245" t="s">
        <v>85</v>
      </c>
      <c r="AV1717" s="13" t="s">
        <v>85</v>
      </c>
      <c r="AW1717" s="13" t="s">
        <v>37</v>
      </c>
      <c r="AX1717" s="13" t="s">
        <v>75</v>
      </c>
      <c r="AY1717" s="245" t="s">
        <v>144</v>
      </c>
    </row>
    <row r="1718" s="13" customFormat="1">
      <c r="A1718" s="13"/>
      <c r="B1718" s="235"/>
      <c r="C1718" s="236"/>
      <c r="D1718" s="227" t="s">
        <v>173</v>
      </c>
      <c r="E1718" s="237" t="s">
        <v>19</v>
      </c>
      <c r="F1718" s="238" t="s">
        <v>539</v>
      </c>
      <c r="G1718" s="236"/>
      <c r="H1718" s="239">
        <v>9.0440000000000005</v>
      </c>
      <c r="I1718" s="240"/>
      <c r="J1718" s="236"/>
      <c r="K1718" s="236"/>
      <c r="L1718" s="241"/>
      <c r="M1718" s="242"/>
      <c r="N1718" s="243"/>
      <c r="O1718" s="243"/>
      <c r="P1718" s="243"/>
      <c r="Q1718" s="243"/>
      <c r="R1718" s="243"/>
      <c r="S1718" s="243"/>
      <c r="T1718" s="244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45" t="s">
        <v>173</v>
      </c>
      <c r="AU1718" s="245" t="s">
        <v>85</v>
      </c>
      <c r="AV1718" s="13" t="s">
        <v>85</v>
      </c>
      <c r="AW1718" s="13" t="s">
        <v>37</v>
      </c>
      <c r="AX1718" s="13" t="s">
        <v>75</v>
      </c>
      <c r="AY1718" s="245" t="s">
        <v>144</v>
      </c>
    </row>
    <row r="1719" s="13" customFormat="1">
      <c r="A1719" s="13"/>
      <c r="B1719" s="235"/>
      <c r="C1719" s="236"/>
      <c r="D1719" s="227" t="s">
        <v>173</v>
      </c>
      <c r="E1719" s="237" t="s">
        <v>19</v>
      </c>
      <c r="F1719" s="238" t="s">
        <v>540</v>
      </c>
      <c r="G1719" s="236"/>
      <c r="H1719" s="239">
        <v>29.686</v>
      </c>
      <c r="I1719" s="240"/>
      <c r="J1719" s="236"/>
      <c r="K1719" s="236"/>
      <c r="L1719" s="241"/>
      <c r="M1719" s="242"/>
      <c r="N1719" s="243"/>
      <c r="O1719" s="243"/>
      <c r="P1719" s="243"/>
      <c r="Q1719" s="243"/>
      <c r="R1719" s="243"/>
      <c r="S1719" s="243"/>
      <c r="T1719" s="244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45" t="s">
        <v>173</v>
      </c>
      <c r="AU1719" s="245" t="s">
        <v>85</v>
      </c>
      <c r="AV1719" s="13" t="s">
        <v>85</v>
      </c>
      <c r="AW1719" s="13" t="s">
        <v>37</v>
      </c>
      <c r="AX1719" s="13" t="s">
        <v>75</v>
      </c>
      <c r="AY1719" s="245" t="s">
        <v>144</v>
      </c>
    </row>
    <row r="1720" s="16" customFormat="1">
      <c r="A1720" s="16"/>
      <c r="B1720" s="271"/>
      <c r="C1720" s="272"/>
      <c r="D1720" s="227" t="s">
        <v>173</v>
      </c>
      <c r="E1720" s="273" t="s">
        <v>19</v>
      </c>
      <c r="F1720" s="274" t="s">
        <v>492</v>
      </c>
      <c r="G1720" s="272"/>
      <c r="H1720" s="275">
        <v>177.89200000000002</v>
      </c>
      <c r="I1720" s="276"/>
      <c r="J1720" s="272"/>
      <c r="K1720" s="272"/>
      <c r="L1720" s="277"/>
      <c r="M1720" s="278"/>
      <c r="N1720" s="279"/>
      <c r="O1720" s="279"/>
      <c r="P1720" s="279"/>
      <c r="Q1720" s="279"/>
      <c r="R1720" s="279"/>
      <c r="S1720" s="279"/>
      <c r="T1720" s="280"/>
      <c r="U1720" s="16"/>
      <c r="V1720" s="16"/>
      <c r="W1720" s="16"/>
      <c r="X1720" s="16"/>
      <c r="Y1720" s="16"/>
      <c r="Z1720" s="16"/>
      <c r="AA1720" s="16"/>
      <c r="AB1720" s="16"/>
      <c r="AC1720" s="16"/>
      <c r="AD1720" s="16"/>
      <c r="AE1720" s="16"/>
      <c r="AT1720" s="281" t="s">
        <v>173</v>
      </c>
      <c r="AU1720" s="281" t="s">
        <v>85</v>
      </c>
      <c r="AV1720" s="16" t="s">
        <v>166</v>
      </c>
      <c r="AW1720" s="16" t="s">
        <v>37</v>
      </c>
      <c r="AX1720" s="16" t="s">
        <v>75</v>
      </c>
      <c r="AY1720" s="281" t="s">
        <v>144</v>
      </c>
    </row>
    <row r="1721" s="15" customFormat="1">
      <c r="A1721" s="15"/>
      <c r="B1721" s="261"/>
      <c r="C1721" s="262"/>
      <c r="D1721" s="227" t="s">
        <v>173</v>
      </c>
      <c r="E1721" s="263" t="s">
        <v>19</v>
      </c>
      <c r="F1721" s="264" t="s">
        <v>491</v>
      </c>
      <c r="G1721" s="262"/>
      <c r="H1721" s="263" t="s">
        <v>19</v>
      </c>
      <c r="I1721" s="265"/>
      <c r="J1721" s="262"/>
      <c r="K1721" s="262"/>
      <c r="L1721" s="266"/>
      <c r="M1721" s="267"/>
      <c r="N1721" s="268"/>
      <c r="O1721" s="268"/>
      <c r="P1721" s="268"/>
      <c r="Q1721" s="268"/>
      <c r="R1721" s="268"/>
      <c r="S1721" s="268"/>
      <c r="T1721" s="269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T1721" s="270" t="s">
        <v>173</v>
      </c>
      <c r="AU1721" s="270" t="s">
        <v>85</v>
      </c>
      <c r="AV1721" s="15" t="s">
        <v>83</v>
      </c>
      <c r="AW1721" s="15" t="s">
        <v>37</v>
      </c>
      <c r="AX1721" s="15" t="s">
        <v>75</v>
      </c>
      <c r="AY1721" s="270" t="s">
        <v>144</v>
      </c>
    </row>
    <row r="1722" s="13" customFormat="1">
      <c r="A1722" s="13"/>
      <c r="B1722" s="235"/>
      <c r="C1722" s="236"/>
      <c r="D1722" s="227" t="s">
        <v>173</v>
      </c>
      <c r="E1722" s="237" t="s">
        <v>19</v>
      </c>
      <c r="F1722" s="238" t="s">
        <v>541</v>
      </c>
      <c r="G1722" s="236"/>
      <c r="H1722" s="239">
        <v>6.9020000000000001</v>
      </c>
      <c r="I1722" s="240"/>
      <c r="J1722" s="236"/>
      <c r="K1722" s="236"/>
      <c r="L1722" s="241"/>
      <c r="M1722" s="242"/>
      <c r="N1722" s="243"/>
      <c r="O1722" s="243"/>
      <c r="P1722" s="243"/>
      <c r="Q1722" s="243"/>
      <c r="R1722" s="243"/>
      <c r="S1722" s="243"/>
      <c r="T1722" s="244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45" t="s">
        <v>173</v>
      </c>
      <c r="AU1722" s="245" t="s">
        <v>85</v>
      </c>
      <c r="AV1722" s="13" t="s">
        <v>85</v>
      </c>
      <c r="AW1722" s="13" t="s">
        <v>37</v>
      </c>
      <c r="AX1722" s="13" t="s">
        <v>75</v>
      </c>
      <c r="AY1722" s="245" t="s">
        <v>144</v>
      </c>
    </row>
    <row r="1723" s="13" customFormat="1">
      <c r="A1723" s="13"/>
      <c r="B1723" s="235"/>
      <c r="C1723" s="236"/>
      <c r="D1723" s="227" t="s">
        <v>173</v>
      </c>
      <c r="E1723" s="237" t="s">
        <v>19</v>
      </c>
      <c r="F1723" s="238" t="s">
        <v>542</v>
      </c>
      <c r="G1723" s="236"/>
      <c r="H1723" s="239">
        <v>2.2330000000000001</v>
      </c>
      <c r="I1723" s="240"/>
      <c r="J1723" s="236"/>
      <c r="K1723" s="236"/>
      <c r="L1723" s="241"/>
      <c r="M1723" s="242"/>
      <c r="N1723" s="243"/>
      <c r="O1723" s="243"/>
      <c r="P1723" s="243"/>
      <c r="Q1723" s="243"/>
      <c r="R1723" s="243"/>
      <c r="S1723" s="243"/>
      <c r="T1723" s="244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45" t="s">
        <v>173</v>
      </c>
      <c r="AU1723" s="245" t="s">
        <v>85</v>
      </c>
      <c r="AV1723" s="13" t="s">
        <v>85</v>
      </c>
      <c r="AW1723" s="13" t="s">
        <v>37</v>
      </c>
      <c r="AX1723" s="13" t="s">
        <v>75</v>
      </c>
      <c r="AY1723" s="245" t="s">
        <v>144</v>
      </c>
    </row>
    <row r="1724" s="13" customFormat="1">
      <c r="A1724" s="13"/>
      <c r="B1724" s="235"/>
      <c r="C1724" s="236"/>
      <c r="D1724" s="227" t="s">
        <v>173</v>
      </c>
      <c r="E1724" s="237" t="s">
        <v>19</v>
      </c>
      <c r="F1724" s="238" t="s">
        <v>543</v>
      </c>
      <c r="G1724" s="236"/>
      <c r="H1724" s="239">
        <v>10.353</v>
      </c>
      <c r="I1724" s="240"/>
      <c r="J1724" s="236"/>
      <c r="K1724" s="236"/>
      <c r="L1724" s="241"/>
      <c r="M1724" s="242"/>
      <c r="N1724" s="243"/>
      <c r="O1724" s="243"/>
      <c r="P1724" s="243"/>
      <c r="Q1724" s="243"/>
      <c r="R1724" s="243"/>
      <c r="S1724" s="243"/>
      <c r="T1724" s="244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45" t="s">
        <v>173</v>
      </c>
      <c r="AU1724" s="245" t="s">
        <v>85</v>
      </c>
      <c r="AV1724" s="13" t="s">
        <v>85</v>
      </c>
      <c r="AW1724" s="13" t="s">
        <v>37</v>
      </c>
      <c r="AX1724" s="13" t="s">
        <v>75</v>
      </c>
      <c r="AY1724" s="245" t="s">
        <v>144</v>
      </c>
    </row>
    <row r="1725" s="13" customFormat="1">
      <c r="A1725" s="13"/>
      <c r="B1725" s="235"/>
      <c r="C1725" s="236"/>
      <c r="D1725" s="227" t="s">
        <v>173</v>
      </c>
      <c r="E1725" s="237" t="s">
        <v>19</v>
      </c>
      <c r="F1725" s="238" t="s">
        <v>544</v>
      </c>
      <c r="G1725" s="236"/>
      <c r="H1725" s="239">
        <v>8.8759999999999994</v>
      </c>
      <c r="I1725" s="240"/>
      <c r="J1725" s="236"/>
      <c r="K1725" s="236"/>
      <c r="L1725" s="241"/>
      <c r="M1725" s="242"/>
      <c r="N1725" s="243"/>
      <c r="O1725" s="243"/>
      <c r="P1725" s="243"/>
      <c r="Q1725" s="243"/>
      <c r="R1725" s="243"/>
      <c r="S1725" s="243"/>
      <c r="T1725" s="244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45" t="s">
        <v>173</v>
      </c>
      <c r="AU1725" s="245" t="s">
        <v>85</v>
      </c>
      <c r="AV1725" s="13" t="s">
        <v>85</v>
      </c>
      <c r="AW1725" s="13" t="s">
        <v>37</v>
      </c>
      <c r="AX1725" s="13" t="s">
        <v>75</v>
      </c>
      <c r="AY1725" s="245" t="s">
        <v>144</v>
      </c>
    </row>
    <row r="1726" s="13" customFormat="1">
      <c r="A1726" s="13"/>
      <c r="B1726" s="235"/>
      <c r="C1726" s="236"/>
      <c r="D1726" s="227" t="s">
        <v>173</v>
      </c>
      <c r="E1726" s="237" t="s">
        <v>19</v>
      </c>
      <c r="F1726" s="238" t="s">
        <v>545</v>
      </c>
      <c r="G1726" s="236"/>
      <c r="H1726" s="239">
        <v>6.8949999999999996</v>
      </c>
      <c r="I1726" s="240"/>
      <c r="J1726" s="236"/>
      <c r="K1726" s="236"/>
      <c r="L1726" s="241"/>
      <c r="M1726" s="242"/>
      <c r="N1726" s="243"/>
      <c r="O1726" s="243"/>
      <c r="P1726" s="243"/>
      <c r="Q1726" s="243"/>
      <c r="R1726" s="243"/>
      <c r="S1726" s="243"/>
      <c r="T1726" s="244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45" t="s">
        <v>173</v>
      </c>
      <c r="AU1726" s="245" t="s">
        <v>85</v>
      </c>
      <c r="AV1726" s="13" t="s">
        <v>85</v>
      </c>
      <c r="AW1726" s="13" t="s">
        <v>37</v>
      </c>
      <c r="AX1726" s="13" t="s">
        <v>75</v>
      </c>
      <c r="AY1726" s="245" t="s">
        <v>144</v>
      </c>
    </row>
    <row r="1727" s="13" customFormat="1">
      <c r="A1727" s="13"/>
      <c r="B1727" s="235"/>
      <c r="C1727" s="236"/>
      <c r="D1727" s="227" t="s">
        <v>173</v>
      </c>
      <c r="E1727" s="237" t="s">
        <v>19</v>
      </c>
      <c r="F1727" s="238" t="s">
        <v>546</v>
      </c>
      <c r="G1727" s="236"/>
      <c r="H1727" s="239">
        <v>2.758</v>
      </c>
      <c r="I1727" s="240"/>
      <c r="J1727" s="236"/>
      <c r="K1727" s="236"/>
      <c r="L1727" s="241"/>
      <c r="M1727" s="242"/>
      <c r="N1727" s="243"/>
      <c r="O1727" s="243"/>
      <c r="P1727" s="243"/>
      <c r="Q1727" s="243"/>
      <c r="R1727" s="243"/>
      <c r="S1727" s="243"/>
      <c r="T1727" s="244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45" t="s">
        <v>173</v>
      </c>
      <c r="AU1727" s="245" t="s">
        <v>85</v>
      </c>
      <c r="AV1727" s="13" t="s">
        <v>85</v>
      </c>
      <c r="AW1727" s="13" t="s">
        <v>37</v>
      </c>
      <c r="AX1727" s="13" t="s">
        <v>75</v>
      </c>
      <c r="AY1727" s="245" t="s">
        <v>144</v>
      </c>
    </row>
    <row r="1728" s="13" customFormat="1">
      <c r="A1728" s="13"/>
      <c r="B1728" s="235"/>
      <c r="C1728" s="236"/>
      <c r="D1728" s="227" t="s">
        <v>173</v>
      </c>
      <c r="E1728" s="237" t="s">
        <v>19</v>
      </c>
      <c r="F1728" s="238" t="s">
        <v>547</v>
      </c>
      <c r="G1728" s="236"/>
      <c r="H1728" s="239">
        <v>6.3040000000000003</v>
      </c>
      <c r="I1728" s="240"/>
      <c r="J1728" s="236"/>
      <c r="K1728" s="236"/>
      <c r="L1728" s="241"/>
      <c r="M1728" s="242"/>
      <c r="N1728" s="243"/>
      <c r="O1728" s="243"/>
      <c r="P1728" s="243"/>
      <c r="Q1728" s="243"/>
      <c r="R1728" s="243"/>
      <c r="S1728" s="243"/>
      <c r="T1728" s="244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45" t="s">
        <v>173</v>
      </c>
      <c r="AU1728" s="245" t="s">
        <v>85</v>
      </c>
      <c r="AV1728" s="13" t="s">
        <v>85</v>
      </c>
      <c r="AW1728" s="13" t="s">
        <v>37</v>
      </c>
      <c r="AX1728" s="13" t="s">
        <v>75</v>
      </c>
      <c r="AY1728" s="245" t="s">
        <v>144</v>
      </c>
    </row>
    <row r="1729" s="13" customFormat="1">
      <c r="A1729" s="13"/>
      <c r="B1729" s="235"/>
      <c r="C1729" s="236"/>
      <c r="D1729" s="227" t="s">
        <v>173</v>
      </c>
      <c r="E1729" s="237" t="s">
        <v>19</v>
      </c>
      <c r="F1729" s="238" t="s">
        <v>548</v>
      </c>
      <c r="G1729" s="236"/>
      <c r="H1729" s="239">
        <v>2.9550000000000001</v>
      </c>
      <c r="I1729" s="240"/>
      <c r="J1729" s="236"/>
      <c r="K1729" s="236"/>
      <c r="L1729" s="241"/>
      <c r="M1729" s="242"/>
      <c r="N1729" s="243"/>
      <c r="O1729" s="243"/>
      <c r="P1729" s="243"/>
      <c r="Q1729" s="243"/>
      <c r="R1729" s="243"/>
      <c r="S1729" s="243"/>
      <c r="T1729" s="244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45" t="s">
        <v>173</v>
      </c>
      <c r="AU1729" s="245" t="s">
        <v>85</v>
      </c>
      <c r="AV1729" s="13" t="s">
        <v>85</v>
      </c>
      <c r="AW1729" s="13" t="s">
        <v>37</v>
      </c>
      <c r="AX1729" s="13" t="s">
        <v>75</v>
      </c>
      <c r="AY1729" s="245" t="s">
        <v>144</v>
      </c>
    </row>
    <row r="1730" s="16" customFormat="1">
      <c r="A1730" s="16"/>
      <c r="B1730" s="271"/>
      <c r="C1730" s="272"/>
      <c r="D1730" s="227" t="s">
        <v>173</v>
      </c>
      <c r="E1730" s="273" t="s">
        <v>19</v>
      </c>
      <c r="F1730" s="274" t="s">
        <v>492</v>
      </c>
      <c r="G1730" s="272"/>
      <c r="H1730" s="275">
        <v>47.276000000000003</v>
      </c>
      <c r="I1730" s="276"/>
      <c r="J1730" s="272"/>
      <c r="K1730" s="272"/>
      <c r="L1730" s="277"/>
      <c r="M1730" s="278"/>
      <c r="N1730" s="279"/>
      <c r="O1730" s="279"/>
      <c r="P1730" s="279"/>
      <c r="Q1730" s="279"/>
      <c r="R1730" s="279"/>
      <c r="S1730" s="279"/>
      <c r="T1730" s="280"/>
      <c r="U1730" s="16"/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T1730" s="281" t="s">
        <v>173</v>
      </c>
      <c r="AU1730" s="281" t="s">
        <v>85</v>
      </c>
      <c r="AV1730" s="16" t="s">
        <v>166</v>
      </c>
      <c r="AW1730" s="16" t="s">
        <v>37</v>
      </c>
      <c r="AX1730" s="16" t="s">
        <v>75</v>
      </c>
      <c r="AY1730" s="281" t="s">
        <v>144</v>
      </c>
    </row>
    <row r="1731" s="14" customFormat="1">
      <c r="A1731" s="14"/>
      <c r="B1731" s="246"/>
      <c r="C1731" s="247"/>
      <c r="D1731" s="227" t="s">
        <v>173</v>
      </c>
      <c r="E1731" s="248" t="s">
        <v>19</v>
      </c>
      <c r="F1731" s="249" t="s">
        <v>175</v>
      </c>
      <c r="G1731" s="247"/>
      <c r="H1731" s="250">
        <v>225.16800000000006</v>
      </c>
      <c r="I1731" s="251"/>
      <c r="J1731" s="247"/>
      <c r="K1731" s="247"/>
      <c r="L1731" s="252"/>
      <c r="M1731" s="253"/>
      <c r="N1731" s="254"/>
      <c r="O1731" s="254"/>
      <c r="P1731" s="254"/>
      <c r="Q1731" s="254"/>
      <c r="R1731" s="254"/>
      <c r="S1731" s="254"/>
      <c r="T1731" s="255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56" t="s">
        <v>173</v>
      </c>
      <c r="AU1731" s="256" t="s">
        <v>85</v>
      </c>
      <c r="AV1731" s="14" t="s">
        <v>176</v>
      </c>
      <c r="AW1731" s="14" t="s">
        <v>37</v>
      </c>
      <c r="AX1731" s="14" t="s">
        <v>83</v>
      </c>
      <c r="AY1731" s="256" t="s">
        <v>144</v>
      </c>
    </row>
    <row r="1732" s="12" customFormat="1" ht="25.92" customHeight="1">
      <c r="A1732" s="12"/>
      <c r="B1732" s="198"/>
      <c r="C1732" s="199"/>
      <c r="D1732" s="200" t="s">
        <v>74</v>
      </c>
      <c r="E1732" s="201" t="s">
        <v>1841</v>
      </c>
      <c r="F1732" s="201" t="s">
        <v>1842</v>
      </c>
      <c r="G1732" s="199"/>
      <c r="H1732" s="199"/>
      <c r="I1732" s="202"/>
      <c r="J1732" s="203">
        <f>BK1732</f>
        <v>0</v>
      </c>
      <c r="K1732" s="199"/>
      <c r="L1732" s="204"/>
      <c r="M1732" s="205"/>
      <c r="N1732" s="206"/>
      <c r="O1732" s="206"/>
      <c r="P1732" s="207">
        <f>SUM(P1733:P1756)</f>
        <v>0</v>
      </c>
      <c r="Q1732" s="206"/>
      <c r="R1732" s="207">
        <f>SUM(R1733:R1756)</f>
        <v>0</v>
      </c>
      <c r="S1732" s="206"/>
      <c r="T1732" s="208">
        <f>SUM(T1733:T1756)</f>
        <v>0</v>
      </c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R1732" s="209" t="s">
        <v>176</v>
      </c>
      <c r="AT1732" s="210" t="s">
        <v>74</v>
      </c>
      <c r="AU1732" s="210" t="s">
        <v>75</v>
      </c>
      <c r="AY1732" s="209" t="s">
        <v>144</v>
      </c>
      <c r="BK1732" s="211">
        <f>SUM(BK1733:BK1756)</f>
        <v>0</v>
      </c>
    </row>
    <row r="1733" s="2" customFormat="1" ht="14.4" customHeight="1">
      <c r="A1733" s="40"/>
      <c r="B1733" s="41"/>
      <c r="C1733" s="214" t="s">
        <v>1843</v>
      </c>
      <c r="D1733" s="214" t="s">
        <v>147</v>
      </c>
      <c r="E1733" s="215" t="s">
        <v>1844</v>
      </c>
      <c r="F1733" s="216" t="s">
        <v>1845</v>
      </c>
      <c r="G1733" s="217" t="s">
        <v>169</v>
      </c>
      <c r="H1733" s="218">
        <v>128</v>
      </c>
      <c r="I1733" s="219"/>
      <c r="J1733" s="220">
        <f>ROUND(I1733*H1733,2)</f>
        <v>0</v>
      </c>
      <c r="K1733" s="216" t="s">
        <v>151</v>
      </c>
      <c r="L1733" s="46"/>
      <c r="M1733" s="221" t="s">
        <v>19</v>
      </c>
      <c r="N1733" s="222" t="s">
        <v>46</v>
      </c>
      <c r="O1733" s="86"/>
      <c r="P1733" s="223">
        <f>O1733*H1733</f>
        <v>0</v>
      </c>
      <c r="Q1733" s="223">
        <v>0</v>
      </c>
      <c r="R1733" s="223">
        <f>Q1733*H1733</f>
        <v>0</v>
      </c>
      <c r="S1733" s="223">
        <v>0</v>
      </c>
      <c r="T1733" s="224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25" t="s">
        <v>1846</v>
      </c>
      <c r="AT1733" s="225" t="s">
        <v>147</v>
      </c>
      <c r="AU1733" s="225" t="s">
        <v>83</v>
      </c>
      <c r="AY1733" s="19" t="s">
        <v>144</v>
      </c>
      <c r="BE1733" s="226">
        <f>IF(N1733="základní",J1733,0)</f>
        <v>0</v>
      </c>
      <c r="BF1733" s="226">
        <f>IF(N1733="snížená",J1733,0)</f>
        <v>0</v>
      </c>
      <c r="BG1733" s="226">
        <f>IF(N1733="zákl. přenesená",J1733,0)</f>
        <v>0</v>
      </c>
      <c r="BH1733" s="226">
        <f>IF(N1733="sníž. přenesená",J1733,0)</f>
        <v>0</v>
      </c>
      <c r="BI1733" s="226">
        <f>IF(N1733="nulová",J1733,0)</f>
        <v>0</v>
      </c>
      <c r="BJ1733" s="19" t="s">
        <v>83</v>
      </c>
      <c r="BK1733" s="226">
        <f>ROUND(I1733*H1733,2)</f>
        <v>0</v>
      </c>
      <c r="BL1733" s="19" t="s">
        <v>1846</v>
      </c>
      <c r="BM1733" s="225" t="s">
        <v>1847</v>
      </c>
    </row>
    <row r="1734" s="2" customFormat="1">
      <c r="A1734" s="40"/>
      <c r="B1734" s="41"/>
      <c r="C1734" s="42"/>
      <c r="D1734" s="227" t="s">
        <v>154</v>
      </c>
      <c r="E1734" s="42"/>
      <c r="F1734" s="228" t="s">
        <v>1848</v>
      </c>
      <c r="G1734" s="42"/>
      <c r="H1734" s="42"/>
      <c r="I1734" s="229"/>
      <c r="J1734" s="42"/>
      <c r="K1734" s="42"/>
      <c r="L1734" s="46"/>
      <c r="M1734" s="230"/>
      <c r="N1734" s="231"/>
      <c r="O1734" s="86"/>
      <c r="P1734" s="86"/>
      <c r="Q1734" s="86"/>
      <c r="R1734" s="86"/>
      <c r="S1734" s="86"/>
      <c r="T1734" s="87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T1734" s="19" t="s">
        <v>154</v>
      </c>
      <c r="AU1734" s="19" t="s">
        <v>83</v>
      </c>
    </row>
    <row r="1735" s="2" customFormat="1">
      <c r="A1735" s="40"/>
      <c r="B1735" s="41"/>
      <c r="C1735" s="42"/>
      <c r="D1735" s="232" t="s">
        <v>155</v>
      </c>
      <c r="E1735" s="42"/>
      <c r="F1735" s="233" t="s">
        <v>1849</v>
      </c>
      <c r="G1735" s="42"/>
      <c r="H1735" s="42"/>
      <c r="I1735" s="229"/>
      <c r="J1735" s="42"/>
      <c r="K1735" s="42"/>
      <c r="L1735" s="46"/>
      <c r="M1735" s="230"/>
      <c r="N1735" s="231"/>
      <c r="O1735" s="86"/>
      <c r="P1735" s="86"/>
      <c r="Q1735" s="86"/>
      <c r="R1735" s="86"/>
      <c r="S1735" s="86"/>
      <c r="T1735" s="87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T1735" s="19" t="s">
        <v>155</v>
      </c>
      <c r="AU1735" s="19" t="s">
        <v>83</v>
      </c>
    </row>
    <row r="1736" s="2" customFormat="1">
      <c r="A1736" s="40"/>
      <c r="B1736" s="41"/>
      <c r="C1736" s="42"/>
      <c r="D1736" s="227" t="s">
        <v>162</v>
      </c>
      <c r="E1736" s="42"/>
      <c r="F1736" s="234" t="s">
        <v>1850</v>
      </c>
      <c r="G1736" s="42"/>
      <c r="H1736" s="42"/>
      <c r="I1736" s="229"/>
      <c r="J1736" s="42"/>
      <c r="K1736" s="42"/>
      <c r="L1736" s="46"/>
      <c r="M1736" s="230"/>
      <c r="N1736" s="231"/>
      <c r="O1736" s="86"/>
      <c r="P1736" s="86"/>
      <c r="Q1736" s="86"/>
      <c r="R1736" s="86"/>
      <c r="S1736" s="86"/>
      <c r="T1736" s="87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T1736" s="19" t="s">
        <v>162</v>
      </c>
      <c r="AU1736" s="19" t="s">
        <v>83</v>
      </c>
    </row>
    <row r="1737" s="13" customFormat="1">
      <c r="A1737" s="13"/>
      <c r="B1737" s="235"/>
      <c r="C1737" s="236"/>
      <c r="D1737" s="227" t="s">
        <v>173</v>
      </c>
      <c r="E1737" s="237" t="s">
        <v>19</v>
      </c>
      <c r="F1737" s="238" t="s">
        <v>1851</v>
      </c>
      <c r="G1737" s="236"/>
      <c r="H1737" s="239">
        <v>128</v>
      </c>
      <c r="I1737" s="240"/>
      <c r="J1737" s="236"/>
      <c r="K1737" s="236"/>
      <c r="L1737" s="241"/>
      <c r="M1737" s="242"/>
      <c r="N1737" s="243"/>
      <c r="O1737" s="243"/>
      <c r="P1737" s="243"/>
      <c r="Q1737" s="243"/>
      <c r="R1737" s="243"/>
      <c r="S1737" s="243"/>
      <c r="T1737" s="244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45" t="s">
        <v>173</v>
      </c>
      <c r="AU1737" s="245" t="s">
        <v>83</v>
      </c>
      <c r="AV1737" s="13" t="s">
        <v>85</v>
      </c>
      <c r="AW1737" s="13" t="s">
        <v>37</v>
      </c>
      <c r="AX1737" s="13" t="s">
        <v>75</v>
      </c>
      <c r="AY1737" s="245" t="s">
        <v>144</v>
      </c>
    </row>
    <row r="1738" s="14" customFormat="1">
      <c r="A1738" s="14"/>
      <c r="B1738" s="246"/>
      <c r="C1738" s="247"/>
      <c r="D1738" s="227" t="s">
        <v>173</v>
      </c>
      <c r="E1738" s="248" t="s">
        <v>19</v>
      </c>
      <c r="F1738" s="249" t="s">
        <v>175</v>
      </c>
      <c r="G1738" s="247"/>
      <c r="H1738" s="250">
        <v>128</v>
      </c>
      <c r="I1738" s="251"/>
      <c r="J1738" s="247"/>
      <c r="K1738" s="247"/>
      <c r="L1738" s="252"/>
      <c r="M1738" s="253"/>
      <c r="N1738" s="254"/>
      <c r="O1738" s="254"/>
      <c r="P1738" s="254"/>
      <c r="Q1738" s="254"/>
      <c r="R1738" s="254"/>
      <c r="S1738" s="254"/>
      <c r="T1738" s="255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56" t="s">
        <v>173</v>
      </c>
      <c r="AU1738" s="256" t="s">
        <v>83</v>
      </c>
      <c r="AV1738" s="14" t="s">
        <v>176</v>
      </c>
      <c r="AW1738" s="14" t="s">
        <v>37</v>
      </c>
      <c r="AX1738" s="14" t="s">
        <v>83</v>
      </c>
      <c r="AY1738" s="256" t="s">
        <v>144</v>
      </c>
    </row>
    <row r="1739" s="2" customFormat="1" ht="14.4" customHeight="1">
      <c r="A1739" s="40"/>
      <c r="B1739" s="41"/>
      <c r="C1739" s="214" t="s">
        <v>1852</v>
      </c>
      <c r="D1739" s="214" t="s">
        <v>147</v>
      </c>
      <c r="E1739" s="215" t="s">
        <v>1853</v>
      </c>
      <c r="F1739" s="216" t="s">
        <v>1854</v>
      </c>
      <c r="G1739" s="217" t="s">
        <v>169</v>
      </c>
      <c r="H1739" s="218">
        <v>48</v>
      </c>
      <c r="I1739" s="219"/>
      <c r="J1739" s="220">
        <f>ROUND(I1739*H1739,2)</f>
        <v>0</v>
      </c>
      <c r="K1739" s="216" t="s">
        <v>151</v>
      </c>
      <c r="L1739" s="46"/>
      <c r="M1739" s="221" t="s">
        <v>19</v>
      </c>
      <c r="N1739" s="222" t="s">
        <v>46</v>
      </c>
      <c r="O1739" s="86"/>
      <c r="P1739" s="223">
        <f>O1739*H1739</f>
        <v>0</v>
      </c>
      <c r="Q1739" s="223">
        <v>0</v>
      </c>
      <c r="R1739" s="223">
        <f>Q1739*H1739</f>
        <v>0</v>
      </c>
      <c r="S1739" s="223">
        <v>0</v>
      </c>
      <c r="T1739" s="224">
        <f>S1739*H1739</f>
        <v>0</v>
      </c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R1739" s="225" t="s">
        <v>1846</v>
      </c>
      <c r="AT1739" s="225" t="s">
        <v>147</v>
      </c>
      <c r="AU1739" s="225" t="s">
        <v>83</v>
      </c>
      <c r="AY1739" s="19" t="s">
        <v>144</v>
      </c>
      <c r="BE1739" s="226">
        <f>IF(N1739="základní",J1739,0)</f>
        <v>0</v>
      </c>
      <c r="BF1739" s="226">
        <f>IF(N1739="snížená",J1739,0)</f>
        <v>0</v>
      </c>
      <c r="BG1739" s="226">
        <f>IF(N1739="zákl. přenesená",J1739,0)</f>
        <v>0</v>
      </c>
      <c r="BH1739" s="226">
        <f>IF(N1739="sníž. přenesená",J1739,0)</f>
        <v>0</v>
      </c>
      <c r="BI1739" s="226">
        <f>IF(N1739="nulová",J1739,0)</f>
        <v>0</v>
      </c>
      <c r="BJ1739" s="19" t="s">
        <v>83</v>
      </c>
      <c r="BK1739" s="226">
        <f>ROUND(I1739*H1739,2)</f>
        <v>0</v>
      </c>
      <c r="BL1739" s="19" t="s">
        <v>1846</v>
      </c>
      <c r="BM1739" s="225" t="s">
        <v>1855</v>
      </c>
    </row>
    <row r="1740" s="2" customFormat="1">
      <c r="A1740" s="40"/>
      <c r="B1740" s="41"/>
      <c r="C1740" s="42"/>
      <c r="D1740" s="227" t="s">
        <v>154</v>
      </c>
      <c r="E1740" s="42"/>
      <c r="F1740" s="228" t="s">
        <v>1856</v>
      </c>
      <c r="G1740" s="42"/>
      <c r="H1740" s="42"/>
      <c r="I1740" s="229"/>
      <c r="J1740" s="42"/>
      <c r="K1740" s="42"/>
      <c r="L1740" s="46"/>
      <c r="M1740" s="230"/>
      <c r="N1740" s="231"/>
      <c r="O1740" s="86"/>
      <c r="P1740" s="86"/>
      <c r="Q1740" s="86"/>
      <c r="R1740" s="86"/>
      <c r="S1740" s="86"/>
      <c r="T1740" s="87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T1740" s="19" t="s">
        <v>154</v>
      </c>
      <c r="AU1740" s="19" t="s">
        <v>83</v>
      </c>
    </row>
    <row r="1741" s="2" customFormat="1">
      <c r="A1741" s="40"/>
      <c r="B1741" s="41"/>
      <c r="C1741" s="42"/>
      <c r="D1741" s="232" t="s">
        <v>155</v>
      </c>
      <c r="E1741" s="42"/>
      <c r="F1741" s="233" t="s">
        <v>1857</v>
      </c>
      <c r="G1741" s="42"/>
      <c r="H1741" s="42"/>
      <c r="I1741" s="229"/>
      <c r="J1741" s="42"/>
      <c r="K1741" s="42"/>
      <c r="L1741" s="46"/>
      <c r="M1741" s="230"/>
      <c r="N1741" s="231"/>
      <c r="O1741" s="86"/>
      <c r="P1741" s="86"/>
      <c r="Q1741" s="86"/>
      <c r="R1741" s="86"/>
      <c r="S1741" s="86"/>
      <c r="T1741" s="87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T1741" s="19" t="s">
        <v>155</v>
      </c>
      <c r="AU1741" s="19" t="s">
        <v>83</v>
      </c>
    </row>
    <row r="1742" s="2" customFormat="1">
      <c r="A1742" s="40"/>
      <c r="B1742" s="41"/>
      <c r="C1742" s="42"/>
      <c r="D1742" s="227" t="s">
        <v>162</v>
      </c>
      <c r="E1742" s="42"/>
      <c r="F1742" s="234" t="s">
        <v>1858</v>
      </c>
      <c r="G1742" s="42"/>
      <c r="H1742" s="42"/>
      <c r="I1742" s="229"/>
      <c r="J1742" s="42"/>
      <c r="K1742" s="42"/>
      <c r="L1742" s="46"/>
      <c r="M1742" s="230"/>
      <c r="N1742" s="231"/>
      <c r="O1742" s="86"/>
      <c r="P1742" s="86"/>
      <c r="Q1742" s="86"/>
      <c r="R1742" s="86"/>
      <c r="S1742" s="86"/>
      <c r="T1742" s="87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T1742" s="19" t="s">
        <v>162</v>
      </c>
      <c r="AU1742" s="19" t="s">
        <v>83</v>
      </c>
    </row>
    <row r="1743" s="13" customFormat="1">
      <c r="A1743" s="13"/>
      <c r="B1743" s="235"/>
      <c r="C1743" s="236"/>
      <c r="D1743" s="227" t="s">
        <v>173</v>
      </c>
      <c r="E1743" s="237" t="s">
        <v>19</v>
      </c>
      <c r="F1743" s="238" t="s">
        <v>1859</v>
      </c>
      <c r="G1743" s="236"/>
      <c r="H1743" s="239">
        <v>48</v>
      </c>
      <c r="I1743" s="240"/>
      <c r="J1743" s="236"/>
      <c r="K1743" s="236"/>
      <c r="L1743" s="241"/>
      <c r="M1743" s="242"/>
      <c r="N1743" s="243"/>
      <c r="O1743" s="243"/>
      <c r="P1743" s="243"/>
      <c r="Q1743" s="243"/>
      <c r="R1743" s="243"/>
      <c r="S1743" s="243"/>
      <c r="T1743" s="244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45" t="s">
        <v>173</v>
      </c>
      <c r="AU1743" s="245" t="s">
        <v>83</v>
      </c>
      <c r="AV1743" s="13" t="s">
        <v>85</v>
      </c>
      <c r="AW1743" s="13" t="s">
        <v>37</v>
      </c>
      <c r="AX1743" s="13" t="s">
        <v>75</v>
      </c>
      <c r="AY1743" s="245" t="s">
        <v>144</v>
      </c>
    </row>
    <row r="1744" s="14" customFormat="1">
      <c r="A1744" s="14"/>
      <c r="B1744" s="246"/>
      <c r="C1744" s="247"/>
      <c r="D1744" s="227" t="s">
        <v>173</v>
      </c>
      <c r="E1744" s="248" t="s">
        <v>19</v>
      </c>
      <c r="F1744" s="249" t="s">
        <v>175</v>
      </c>
      <c r="G1744" s="247"/>
      <c r="H1744" s="250">
        <v>48</v>
      </c>
      <c r="I1744" s="251"/>
      <c r="J1744" s="247"/>
      <c r="K1744" s="247"/>
      <c r="L1744" s="252"/>
      <c r="M1744" s="253"/>
      <c r="N1744" s="254"/>
      <c r="O1744" s="254"/>
      <c r="P1744" s="254"/>
      <c r="Q1744" s="254"/>
      <c r="R1744" s="254"/>
      <c r="S1744" s="254"/>
      <c r="T1744" s="255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56" t="s">
        <v>173</v>
      </c>
      <c r="AU1744" s="256" t="s">
        <v>83</v>
      </c>
      <c r="AV1744" s="14" t="s">
        <v>176</v>
      </c>
      <c r="AW1744" s="14" t="s">
        <v>37</v>
      </c>
      <c r="AX1744" s="14" t="s">
        <v>83</v>
      </c>
      <c r="AY1744" s="256" t="s">
        <v>144</v>
      </c>
    </row>
    <row r="1745" s="2" customFormat="1" ht="14.4" customHeight="1">
      <c r="A1745" s="40"/>
      <c r="B1745" s="41"/>
      <c r="C1745" s="214" t="s">
        <v>1860</v>
      </c>
      <c r="D1745" s="214" t="s">
        <v>147</v>
      </c>
      <c r="E1745" s="215" t="s">
        <v>1861</v>
      </c>
      <c r="F1745" s="216" t="s">
        <v>1862</v>
      </c>
      <c r="G1745" s="217" t="s">
        <v>169</v>
      </c>
      <c r="H1745" s="218">
        <v>192</v>
      </c>
      <c r="I1745" s="219"/>
      <c r="J1745" s="220">
        <f>ROUND(I1745*H1745,2)</f>
        <v>0</v>
      </c>
      <c r="K1745" s="216" t="s">
        <v>151</v>
      </c>
      <c r="L1745" s="46"/>
      <c r="M1745" s="221" t="s">
        <v>19</v>
      </c>
      <c r="N1745" s="222" t="s">
        <v>46</v>
      </c>
      <c r="O1745" s="86"/>
      <c r="P1745" s="223">
        <f>O1745*H1745</f>
        <v>0</v>
      </c>
      <c r="Q1745" s="223">
        <v>0</v>
      </c>
      <c r="R1745" s="223">
        <f>Q1745*H1745</f>
        <v>0</v>
      </c>
      <c r="S1745" s="223">
        <v>0</v>
      </c>
      <c r="T1745" s="224">
        <f>S1745*H1745</f>
        <v>0</v>
      </c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R1745" s="225" t="s">
        <v>1846</v>
      </c>
      <c r="AT1745" s="225" t="s">
        <v>147</v>
      </c>
      <c r="AU1745" s="225" t="s">
        <v>83</v>
      </c>
      <c r="AY1745" s="19" t="s">
        <v>144</v>
      </c>
      <c r="BE1745" s="226">
        <f>IF(N1745="základní",J1745,0)</f>
        <v>0</v>
      </c>
      <c r="BF1745" s="226">
        <f>IF(N1745="snížená",J1745,0)</f>
        <v>0</v>
      </c>
      <c r="BG1745" s="226">
        <f>IF(N1745="zákl. přenesená",J1745,0)</f>
        <v>0</v>
      </c>
      <c r="BH1745" s="226">
        <f>IF(N1745="sníž. přenesená",J1745,0)</f>
        <v>0</v>
      </c>
      <c r="BI1745" s="226">
        <f>IF(N1745="nulová",J1745,0)</f>
        <v>0</v>
      </c>
      <c r="BJ1745" s="19" t="s">
        <v>83</v>
      </c>
      <c r="BK1745" s="226">
        <f>ROUND(I1745*H1745,2)</f>
        <v>0</v>
      </c>
      <c r="BL1745" s="19" t="s">
        <v>1846</v>
      </c>
      <c r="BM1745" s="225" t="s">
        <v>1863</v>
      </c>
    </row>
    <row r="1746" s="2" customFormat="1">
      <c r="A1746" s="40"/>
      <c r="B1746" s="41"/>
      <c r="C1746" s="42"/>
      <c r="D1746" s="227" t="s">
        <v>154</v>
      </c>
      <c r="E1746" s="42"/>
      <c r="F1746" s="228" t="s">
        <v>1864</v>
      </c>
      <c r="G1746" s="42"/>
      <c r="H1746" s="42"/>
      <c r="I1746" s="229"/>
      <c r="J1746" s="42"/>
      <c r="K1746" s="42"/>
      <c r="L1746" s="46"/>
      <c r="M1746" s="230"/>
      <c r="N1746" s="231"/>
      <c r="O1746" s="86"/>
      <c r="P1746" s="86"/>
      <c r="Q1746" s="86"/>
      <c r="R1746" s="86"/>
      <c r="S1746" s="86"/>
      <c r="T1746" s="87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T1746" s="19" t="s">
        <v>154</v>
      </c>
      <c r="AU1746" s="19" t="s">
        <v>83</v>
      </c>
    </row>
    <row r="1747" s="2" customFormat="1">
      <c r="A1747" s="40"/>
      <c r="B1747" s="41"/>
      <c r="C1747" s="42"/>
      <c r="D1747" s="232" t="s">
        <v>155</v>
      </c>
      <c r="E1747" s="42"/>
      <c r="F1747" s="233" t="s">
        <v>1865</v>
      </c>
      <c r="G1747" s="42"/>
      <c r="H1747" s="42"/>
      <c r="I1747" s="229"/>
      <c r="J1747" s="42"/>
      <c r="K1747" s="42"/>
      <c r="L1747" s="46"/>
      <c r="M1747" s="230"/>
      <c r="N1747" s="231"/>
      <c r="O1747" s="86"/>
      <c r="P1747" s="86"/>
      <c r="Q1747" s="86"/>
      <c r="R1747" s="86"/>
      <c r="S1747" s="86"/>
      <c r="T1747" s="87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T1747" s="19" t="s">
        <v>155</v>
      </c>
      <c r="AU1747" s="19" t="s">
        <v>83</v>
      </c>
    </row>
    <row r="1748" s="2" customFormat="1">
      <c r="A1748" s="40"/>
      <c r="B1748" s="41"/>
      <c r="C1748" s="42"/>
      <c r="D1748" s="227" t="s">
        <v>162</v>
      </c>
      <c r="E1748" s="42"/>
      <c r="F1748" s="234" t="s">
        <v>1866</v>
      </c>
      <c r="G1748" s="42"/>
      <c r="H1748" s="42"/>
      <c r="I1748" s="229"/>
      <c r="J1748" s="42"/>
      <c r="K1748" s="42"/>
      <c r="L1748" s="46"/>
      <c r="M1748" s="230"/>
      <c r="N1748" s="231"/>
      <c r="O1748" s="86"/>
      <c r="P1748" s="86"/>
      <c r="Q1748" s="86"/>
      <c r="R1748" s="86"/>
      <c r="S1748" s="86"/>
      <c r="T1748" s="87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T1748" s="19" t="s">
        <v>162</v>
      </c>
      <c r="AU1748" s="19" t="s">
        <v>83</v>
      </c>
    </row>
    <row r="1749" s="13" customFormat="1">
      <c r="A1749" s="13"/>
      <c r="B1749" s="235"/>
      <c r="C1749" s="236"/>
      <c r="D1749" s="227" t="s">
        <v>173</v>
      </c>
      <c r="E1749" s="237" t="s">
        <v>19</v>
      </c>
      <c r="F1749" s="238" t="s">
        <v>1867</v>
      </c>
      <c r="G1749" s="236"/>
      <c r="H1749" s="239">
        <v>192</v>
      </c>
      <c r="I1749" s="240"/>
      <c r="J1749" s="236"/>
      <c r="K1749" s="236"/>
      <c r="L1749" s="241"/>
      <c r="M1749" s="242"/>
      <c r="N1749" s="243"/>
      <c r="O1749" s="243"/>
      <c r="P1749" s="243"/>
      <c r="Q1749" s="243"/>
      <c r="R1749" s="243"/>
      <c r="S1749" s="243"/>
      <c r="T1749" s="244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45" t="s">
        <v>173</v>
      </c>
      <c r="AU1749" s="245" t="s">
        <v>83</v>
      </c>
      <c r="AV1749" s="13" t="s">
        <v>85</v>
      </c>
      <c r="AW1749" s="13" t="s">
        <v>37</v>
      </c>
      <c r="AX1749" s="13" t="s">
        <v>75</v>
      </c>
      <c r="AY1749" s="245" t="s">
        <v>144</v>
      </c>
    </row>
    <row r="1750" s="14" customFormat="1">
      <c r="A1750" s="14"/>
      <c r="B1750" s="246"/>
      <c r="C1750" s="247"/>
      <c r="D1750" s="227" t="s">
        <v>173</v>
      </c>
      <c r="E1750" s="248" t="s">
        <v>19</v>
      </c>
      <c r="F1750" s="249" t="s">
        <v>175</v>
      </c>
      <c r="G1750" s="247"/>
      <c r="H1750" s="250">
        <v>192</v>
      </c>
      <c r="I1750" s="251"/>
      <c r="J1750" s="247"/>
      <c r="K1750" s="247"/>
      <c r="L1750" s="252"/>
      <c r="M1750" s="253"/>
      <c r="N1750" s="254"/>
      <c r="O1750" s="254"/>
      <c r="P1750" s="254"/>
      <c r="Q1750" s="254"/>
      <c r="R1750" s="254"/>
      <c r="S1750" s="254"/>
      <c r="T1750" s="255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56" t="s">
        <v>173</v>
      </c>
      <c r="AU1750" s="256" t="s">
        <v>83</v>
      </c>
      <c r="AV1750" s="14" t="s">
        <v>176</v>
      </c>
      <c r="AW1750" s="14" t="s">
        <v>37</v>
      </c>
      <c r="AX1750" s="14" t="s">
        <v>83</v>
      </c>
      <c r="AY1750" s="256" t="s">
        <v>144</v>
      </c>
    </row>
    <row r="1751" s="2" customFormat="1" ht="14.4" customHeight="1">
      <c r="A1751" s="40"/>
      <c r="B1751" s="41"/>
      <c r="C1751" s="214" t="s">
        <v>1868</v>
      </c>
      <c r="D1751" s="214" t="s">
        <v>147</v>
      </c>
      <c r="E1751" s="215" t="s">
        <v>1869</v>
      </c>
      <c r="F1751" s="216" t="s">
        <v>1870</v>
      </c>
      <c r="G1751" s="217" t="s">
        <v>169</v>
      </c>
      <c r="H1751" s="218">
        <v>192</v>
      </c>
      <c r="I1751" s="219"/>
      <c r="J1751" s="220">
        <f>ROUND(I1751*H1751,2)</f>
        <v>0</v>
      </c>
      <c r="K1751" s="216" t="s">
        <v>151</v>
      </c>
      <c r="L1751" s="46"/>
      <c r="M1751" s="221" t="s">
        <v>19</v>
      </c>
      <c r="N1751" s="222" t="s">
        <v>46</v>
      </c>
      <c r="O1751" s="86"/>
      <c r="P1751" s="223">
        <f>O1751*H1751</f>
        <v>0</v>
      </c>
      <c r="Q1751" s="223">
        <v>0</v>
      </c>
      <c r="R1751" s="223">
        <f>Q1751*H1751</f>
        <v>0</v>
      </c>
      <c r="S1751" s="223">
        <v>0</v>
      </c>
      <c r="T1751" s="224">
        <f>S1751*H1751</f>
        <v>0</v>
      </c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R1751" s="225" t="s">
        <v>1846</v>
      </c>
      <c r="AT1751" s="225" t="s">
        <v>147</v>
      </c>
      <c r="AU1751" s="225" t="s">
        <v>83</v>
      </c>
      <c r="AY1751" s="19" t="s">
        <v>144</v>
      </c>
      <c r="BE1751" s="226">
        <f>IF(N1751="základní",J1751,0)</f>
        <v>0</v>
      </c>
      <c r="BF1751" s="226">
        <f>IF(N1751="snížená",J1751,0)</f>
        <v>0</v>
      </c>
      <c r="BG1751" s="226">
        <f>IF(N1751="zákl. přenesená",J1751,0)</f>
        <v>0</v>
      </c>
      <c r="BH1751" s="226">
        <f>IF(N1751="sníž. přenesená",J1751,0)</f>
        <v>0</v>
      </c>
      <c r="BI1751" s="226">
        <f>IF(N1751="nulová",J1751,0)</f>
        <v>0</v>
      </c>
      <c r="BJ1751" s="19" t="s">
        <v>83</v>
      </c>
      <c r="BK1751" s="226">
        <f>ROUND(I1751*H1751,2)</f>
        <v>0</v>
      </c>
      <c r="BL1751" s="19" t="s">
        <v>1846</v>
      </c>
      <c r="BM1751" s="225" t="s">
        <v>1871</v>
      </c>
    </row>
    <row r="1752" s="2" customFormat="1">
      <c r="A1752" s="40"/>
      <c r="B1752" s="41"/>
      <c r="C1752" s="42"/>
      <c r="D1752" s="227" t="s">
        <v>154</v>
      </c>
      <c r="E1752" s="42"/>
      <c r="F1752" s="228" t="s">
        <v>1872</v>
      </c>
      <c r="G1752" s="42"/>
      <c r="H1752" s="42"/>
      <c r="I1752" s="229"/>
      <c r="J1752" s="42"/>
      <c r="K1752" s="42"/>
      <c r="L1752" s="46"/>
      <c r="M1752" s="230"/>
      <c r="N1752" s="231"/>
      <c r="O1752" s="86"/>
      <c r="P1752" s="86"/>
      <c r="Q1752" s="86"/>
      <c r="R1752" s="86"/>
      <c r="S1752" s="86"/>
      <c r="T1752" s="87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T1752" s="19" t="s">
        <v>154</v>
      </c>
      <c r="AU1752" s="19" t="s">
        <v>83</v>
      </c>
    </row>
    <row r="1753" s="2" customFormat="1">
      <c r="A1753" s="40"/>
      <c r="B1753" s="41"/>
      <c r="C1753" s="42"/>
      <c r="D1753" s="232" t="s">
        <v>155</v>
      </c>
      <c r="E1753" s="42"/>
      <c r="F1753" s="233" t="s">
        <v>1873</v>
      </c>
      <c r="G1753" s="42"/>
      <c r="H1753" s="42"/>
      <c r="I1753" s="229"/>
      <c r="J1753" s="42"/>
      <c r="K1753" s="42"/>
      <c r="L1753" s="46"/>
      <c r="M1753" s="230"/>
      <c r="N1753" s="231"/>
      <c r="O1753" s="86"/>
      <c r="P1753" s="86"/>
      <c r="Q1753" s="86"/>
      <c r="R1753" s="86"/>
      <c r="S1753" s="86"/>
      <c r="T1753" s="87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T1753" s="19" t="s">
        <v>155</v>
      </c>
      <c r="AU1753" s="19" t="s">
        <v>83</v>
      </c>
    </row>
    <row r="1754" s="2" customFormat="1">
      <c r="A1754" s="40"/>
      <c r="B1754" s="41"/>
      <c r="C1754" s="42"/>
      <c r="D1754" s="227" t="s">
        <v>162</v>
      </c>
      <c r="E1754" s="42"/>
      <c r="F1754" s="234" t="s">
        <v>1866</v>
      </c>
      <c r="G1754" s="42"/>
      <c r="H1754" s="42"/>
      <c r="I1754" s="229"/>
      <c r="J1754" s="42"/>
      <c r="K1754" s="42"/>
      <c r="L1754" s="46"/>
      <c r="M1754" s="230"/>
      <c r="N1754" s="231"/>
      <c r="O1754" s="86"/>
      <c r="P1754" s="86"/>
      <c r="Q1754" s="86"/>
      <c r="R1754" s="86"/>
      <c r="S1754" s="86"/>
      <c r="T1754" s="87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T1754" s="19" t="s">
        <v>162</v>
      </c>
      <c r="AU1754" s="19" t="s">
        <v>83</v>
      </c>
    </row>
    <row r="1755" s="13" customFormat="1">
      <c r="A1755" s="13"/>
      <c r="B1755" s="235"/>
      <c r="C1755" s="236"/>
      <c r="D1755" s="227" t="s">
        <v>173</v>
      </c>
      <c r="E1755" s="237" t="s">
        <v>19</v>
      </c>
      <c r="F1755" s="238" t="s">
        <v>1874</v>
      </c>
      <c r="G1755" s="236"/>
      <c r="H1755" s="239">
        <v>192</v>
      </c>
      <c r="I1755" s="240"/>
      <c r="J1755" s="236"/>
      <c r="K1755" s="236"/>
      <c r="L1755" s="241"/>
      <c r="M1755" s="242"/>
      <c r="N1755" s="243"/>
      <c r="O1755" s="243"/>
      <c r="P1755" s="243"/>
      <c r="Q1755" s="243"/>
      <c r="R1755" s="243"/>
      <c r="S1755" s="243"/>
      <c r="T1755" s="244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T1755" s="245" t="s">
        <v>173</v>
      </c>
      <c r="AU1755" s="245" t="s">
        <v>83</v>
      </c>
      <c r="AV1755" s="13" t="s">
        <v>85</v>
      </c>
      <c r="AW1755" s="13" t="s">
        <v>37</v>
      </c>
      <c r="AX1755" s="13" t="s">
        <v>75</v>
      </c>
      <c r="AY1755" s="245" t="s">
        <v>144</v>
      </c>
    </row>
    <row r="1756" s="14" customFormat="1">
      <c r="A1756" s="14"/>
      <c r="B1756" s="246"/>
      <c r="C1756" s="247"/>
      <c r="D1756" s="227" t="s">
        <v>173</v>
      </c>
      <c r="E1756" s="248" t="s">
        <v>19</v>
      </c>
      <c r="F1756" s="249" t="s">
        <v>175</v>
      </c>
      <c r="G1756" s="247"/>
      <c r="H1756" s="250">
        <v>192</v>
      </c>
      <c r="I1756" s="251"/>
      <c r="J1756" s="247"/>
      <c r="K1756" s="247"/>
      <c r="L1756" s="252"/>
      <c r="M1756" s="253"/>
      <c r="N1756" s="254"/>
      <c r="O1756" s="254"/>
      <c r="P1756" s="254"/>
      <c r="Q1756" s="254"/>
      <c r="R1756" s="254"/>
      <c r="S1756" s="254"/>
      <c r="T1756" s="255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T1756" s="256" t="s">
        <v>173</v>
      </c>
      <c r="AU1756" s="256" t="s">
        <v>83</v>
      </c>
      <c r="AV1756" s="14" t="s">
        <v>176</v>
      </c>
      <c r="AW1756" s="14" t="s">
        <v>37</v>
      </c>
      <c r="AX1756" s="14" t="s">
        <v>83</v>
      </c>
      <c r="AY1756" s="256" t="s">
        <v>144</v>
      </c>
    </row>
    <row r="1757" s="12" customFormat="1" ht="25.92" customHeight="1">
      <c r="A1757" s="12"/>
      <c r="B1757" s="198"/>
      <c r="C1757" s="199"/>
      <c r="D1757" s="200" t="s">
        <v>74</v>
      </c>
      <c r="E1757" s="201" t="s">
        <v>142</v>
      </c>
      <c r="F1757" s="201" t="s">
        <v>81</v>
      </c>
      <c r="G1757" s="199"/>
      <c r="H1757" s="199"/>
      <c r="I1757" s="202"/>
      <c r="J1757" s="203">
        <f>BK1757</f>
        <v>0</v>
      </c>
      <c r="K1757" s="199"/>
      <c r="L1757" s="204"/>
      <c r="M1757" s="205"/>
      <c r="N1757" s="206"/>
      <c r="O1757" s="206"/>
      <c r="P1757" s="207">
        <f>P1758+P1766+P1772+P1797+P1803+P1807+P1811</f>
        <v>0</v>
      </c>
      <c r="Q1757" s="206"/>
      <c r="R1757" s="207">
        <f>R1758+R1766+R1772+R1797+R1803+R1807+R1811</f>
        <v>0</v>
      </c>
      <c r="S1757" s="206"/>
      <c r="T1757" s="208">
        <f>T1758+T1766+T1772+T1797+T1803+T1807+T1811</f>
        <v>0</v>
      </c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R1757" s="209" t="s">
        <v>143</v>
      </c>
      <c r="AT1757" s="210" t="s">
        <v>74</v>
      </c>
      <c r="AU1757" s="210" t="s">
        <v>75</v>
      </c>
      <c r="AY1757" s="209" t="s">
        <v>144</v>
      </c>
      <c r="BK1757" s="211">
        <f>BK1758+BK1766+BK1772+BK1797+BK1803+BK1807+BK1811</f>
        <v>0</v>
      </c>
    </row>
    <row r="1758" s="12" customFormat="1" ht="22.8" customHeight="1">
      <c r="A1758" s="12"/>
      <c r="B1758" s="198"/>
      <c r="C1758" s="199"/>
      <c r="D1758" s="200" t="s">
        <v>74</v>
      </c>
      <c r="E1758" s="212" t="s">
        <v>145</v>
      </c>
      <c r="F1758" s="212" t="s">
        <v>146</v>
      </c>
      <c r="G1758" s="199"/>
      <c r="H1758" s="199"/>
      <c r="I1758" s="202"/>
      <c r="J1758" s="213">
        <f>BK1758</f>
        <v>0</v>
      </c>
      <c r="K1758" s="199"/>
      <c r="L1758" s="204"/>
      <c r="M1758" s="205"/>
      <c r="N1758" s="206"/>
      <c r="O1758" s="206"/>
      <c r="P1758" s="207">
        <f>SUM(P1759:P1765)</f>
        <v>0</v>
      </c>
      <c r="Q1758" s="206"/>
      <c r="R1758" s="207">
        <f>SUM(R1759:R1765)</f>
        <v>0</v>
      </c>
      <c r="S1758" s="206"/>
      <c r="T1758" s="208">
        <f>SUM(T1759:T1765)</f>
        <v>0</v>
      </c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R1758" s="209" t="s">
        <v>143</v>
      </c>
      <c r="AT1758" s="210" t="s">
        <v>74</v>
      </c>
      <c r="AU1758" s="210" t="s">
        <v>83</v>
      </c>
      <c r="AY1758" s="209" t="s">
        <v>144</v>
      </c>
      <c r="BK1758" s="211">
        <f>SUM(BK1759:BK1765)</f>
        <v>0</v>
      </c>
    </row>
    <row r="1759" s="2" customFormat="1" ht="14.4" customHeight="1">
      <c r="A1759" s="40"/>
      <c r="B1759" s="41"/>
      <c r="C1759" s="214" t="s">
        <v>1875</v>
      </c>
      <c r="D1759" s="214" t="s">
        <v>147</v>
      </c>
      <c r="E1759" s="215" t="s">
        <v>1876</v>
      </c>
      <c r="F1759" s="216" t="s">
        <v>1877</v>
      </c>
      <c r="G1759" s="217" t="s">
        <v>1878</v>
      </c>
      <c r="H1759" s="218">
        <v>1</v>
      </c>
      <c r="I1759" s="219"/>
      <c r="J1759" s="220">
        <f>ROUND(I1759*H1759,2)</f>
        <v>0</v>
      </c>
      <c r="K1759" s="216" t="s">
        <v>151</v>
      </c>
      <c r="L1759" s="46"/>
      <c r="M1759" s="221" t="s">
        <v>19</v>
      </c>
      <c r="N1759" s="222" t="s">
        <v>46</v>
      </c>
      <c r="O1759" s="86"/>
      <c r="P1759" s="223">
        <f>O1759*H1759</f>
        <v>0</v>
      </c>
      <c r="Q1759" s="223">
        <v>0</v>
      </c>
      <c r="R1759" s="223">
        <f>Q1759*H1759</f>
        <v>0</v>
      </c>
      <c r="S1759" s="223">
        <v>0</v>
      </c>
      <c r="T1759" s="224">
        <f>S1759*H1759</f>
        <v>0</v>
      </c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R1759" s="225" t="s">
        <v>152</v>
      </c>
      <c r="AT1759" s="225" t="s">
        <v>147</v>
      </c>
      <c r="AU1759" s="225" t="s">
        <v>85</v>
      </c>
      <c r="AY1759" s="19" t="s">
        <v>144</v>
      </c>
      <c r="BE1759" s="226">
        <f>IF(N1759="základní",J1759,0)</f>
        <v>0</v>
      </c>
      <c r="BF1759" s="226">
        <f>IF(N1759="snížená",J1759,0)</f>
        <v>0</v>
      </c>
      <c r="BG1759" s="226">
        <f>IF(N1759="zákl. přenesená",J1759,0)</f>
        <v>0</v>
      </c>
      <c r="BH1759" s="226">
        <f>IF(N1759="sníž. přenesená",J1759,0)</f>
        <v>0</v>
      </c>
      <c r="BI1759" s="226">
        <f>IF(N1759="nulová",J1759,0)</f>
        <v>0</v>
      </c>
      <c r="BJ1759" s="19" t="s">
        <v>83</v>
      </c>
      <c r="BK1759" s="226">
        <f>ROUND(I1759*H1759,2)</f>
        <v>0</v>
      </c>
      <c r="BL1759" s="19" t="s">
        <v>152</v>
      </c>
      <c r="BM1759" s="225" t="s">
        <v>1879</v>
      </c>
    </row>
    <row r="1760" s="2" customFormat="1">
      <c r="A1760" s="40"/>
      <c r="B1760" s="41"/>
      <c r="C1760" s="42"/>
      <c r="D1760" s="227" t="s">
        <v>154</v>
      </c>
      <c r="E1760" s="42"/>
      <c r="F1760" s="228" t="s">
        <v>1877</v>
      </c>
      <c r="G1760" s="42"/>
      <c r="H1760" s="42"/>
      <c r="I1760" s="229"/>
      <c r="J1760" s="42"/>
      <c r="K1760" s="42"/>
      <c r="L1760" s="46"/>
      <c r="M1760" s="230"/>
      <c r="N1760" s="231"/>
      <c r="O1760" s="86"/>
      <c r="P1760" s="86"/>
      <c r="Q1760" s="86"/>
      <c r="R1760" s="86"/>
      <c r="S1760" s="86"/>
      <c r="T1760" s="87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T1760" s="19" t="s">
        <v>154</v>
      </c>
      <c r="AU1760" s="19" t="s">
        <v>85</v>
      </c>
    </row>
    <row r="1761" s="2" customFormat="1">
      <c r="A1761" s="40"/>
      <c r="B1761" s="41"/>
      <c r="C1761" s="42"/>
      <c r="D1761" s="232" t="s">
        <v>155</v>
      </c>
      <c r="E1761" s="42"/>
      <c r="F1761" s="233" t="s">
        <v>1880</v>
      </c>
      <c r="G1761" s="42"/>
      <c r="H1761" s="42"/>
      <c r="I1761" s="229"/>
      <c r="J1761" s="42"/>
      <c r="K1761" s="42"/>
      <c r="L1761" s="46"/>
      <c r="M1761" s="230"/>
      <c r="N1761" s="231"/>
      <c r="O1761" s="86"/>
      <c r="P1761" s="86"/>
      <c r="Q1761" s="86"/>
      <c r="R1761" s="86"/>
      <c r="S1761" s="86"/>
      <c r="T1761" s="87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T1761" s="19" t="s">
        <v>155</v>
      </c>
      <c r="AU1761" s="19" t="s">
        <v>85</v>
      </c>
    </row>
    <row r="1762" s="2" customFormat="1" ht="14.4" customHeight="1">
      <c r="A1762" s="40"/>
      <c r="B1762" s="41"/>
      <c r="C1762" s="214" t="s">
        <v>1881</v>
      </c>
      <c r="D1762" s="214" t="s">
        <v>147</v>
      </c>
      <c r="E1762" s="215" t="s">
        <v>157</v>
      </c>
      <c r="F1762" s="216" t="s">
        <v>158</v>
      </c>
      <c r="G1762" s="217" t="s">
        <v>1878</v>
      </c>
      <c r="H1762" s="218">
        <v>1</v>
      </c>
      <c r="I1762" s="219"/>
      <c r="J1762" s="220">
        <f>ROUND(I1762*H1762,2)</f>
        <v>0</v>
      </c>
      <c r="K1762" s="216" t="s">
        <v>151</v>
      </c>
      <c r="L1762" s="46"/>
      <c r="M1762" s="221" t="s">
        <v>19</v>
      </c>
      <c r="N1762" s="222" t="s">
        <v>46</v>
      </c>
      <c r="O1762" s="86"/>
      <c r="P1762" s="223">
        <f>O1762*H1762</f>
        <v>0</v>
      </c>
      <c r="Q1762" s="223">
        <v>0</v>
      </c>
      <c r="R1762" s="223">
        <f>Q1762*H1762</f>
        <v>0</v>
      </c>
      <c r="S1762" s="223">
        <v>0</v>
      </c>
      <c r="T1762" s="224">
        <f>S1762*H1762</f>
        <v>0</v>
      </c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R1762" s="225" t="s">
        <v>152</v>
      </c>
      <c r="AT1762" s="225" t="s">
        <v>147</v>
      </c>
      <c r="AU1762" s="225" t="s">
        <v>85</v>
      </c>
      <c r="AY1762" s="19" t="s">
        <v>144</v>
      </c>
      <c r="BE1762" s="226">
        <f>IF(N1762="základní",J1762,0)</f>
        <v>0</v>
      </c>
      <c r="BF1762" s="226">
        <f>IF(N1762="snížená",J1762,0)</f>
        <v>0</v>
      </c>
      <c r="BG1762" s="226">
        <f>IF(N1762="zákl. přenesená",J1762,0)</f>
        <v>0</v>
      </c>
      <c r="BH1762" s="226">
        <f>IF(N1762="sníž. přenesená",J1762,0)</f>
        <v>0</v>
      </c>
      <c r="BI1762" s="226">
        <f>IF(N1762="nulová",J1762,0)</f>
        <v>0</v>
      </c>
      <c r="BJ1762" s="19" t="s">
        <v>83</v>
      </c>
      <c r="BK1762" s="226">
        <f>ROUND(I1762*H1762,2)</f>
        <v>0</v>
      </c>
      <c r="BL1762" s="19" t="s">
        <v>152</v>
      </c>
      <c r="BM1762" s="225" t="s">
        <v>1882</v>
      </c>
    </row>
    <row r="1763" s="2" customFormat="1">
      <c r="A1763" s="40"/>
      <c r="B1763" s="41"/>
      <c r="C1763" s="42"/>
      <c r="D1763" s="227" t="s">
        <v>154</v>
      </c>
      <c r="E1763" s="42"/>
      <c r="F1763" s="228" t="s">
        <v>158</v>
      </c>
      <c r="G1763" s="42"/>
      <c r="H1763" s="42"/>
      <c r="I1763" s="229"/>
      <c r="J1763" s="42"/>
      <c r="K1763" s="42"/>
      <c r="L1763" s="46"/>
      <c r="M1763" s="230"/>
      <c r="N1763" s="231"/>
      <c r="O1763" s="86"/>
      <c r="P1763" s="86"/>
      <c r="Q1763" s="86"/>
      <c r="R1763" s="86"/>
      <c r="S1763" s="86"/>
      <c r="T1763" s="87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T1763" s="19" t="s">
        <v>154</v>
      </c>
      <c r="AU1763" s="19" t="s">
        <v>85</v>
      </c>
    </row>
    <row r="1764" s="2" customFormat="1">
      <c r="A1764" s="40"/>
      <c r="B1764" s="41"/>
      <c r="C1764" s="42"/>
      <c r="D1764" s="232" t="s">
        <v>155</v>
      </c>
      <c r="E1764" s="42"/>
      <c r="F1764" s="233" t="s">
        <v>1883</v>
      </c>
      <c r="G1764" s="42"/>
      <c r="H1764" s="42"/>
      <c r="I1764" s="229"/>
      <c r="J1764" s="42"/>
      <c r="K1764" s="42"/>
      <c r="L1764" s="46"/>
      <c r="M1764" s="230"/>
      <c r="N1764" s="231"/>
      <c r="O1764" s="86"/>
      <c r="P1764" s="86"/>
      <c r="Q1764" s="86"/>
      <c r="R1764" s="86"/>
      <c r="S1764" s="86"/>
      <c r="T1764" s="87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T1764" s="19" t="s">
        <v>155</v>
      </c>
      <c r="AU1764" s="19" t="s">
        <v>85</v>
      </c>
    </row>
    <row r="1765" s="2" customFormat="1">
      <c r="A1765" s="40"/>
      <c r="B1765" s="41"/>
      <c r="C1765" s="42"/>
      <c r="D1765" s="227" t="s">
        <v>162</v>
      </c>
      <c r="E1765" s="42"/>
      <c r="F1765" s="234" t="s">
        <v>1884</v>
      </c>
      <c r="G1765" s="42"/>
      <c r="H1765" s="42"/>
      <c r="I1765" s="229"/>
      <c r="J1765" s="42"/>
      <c r="K1765" s="42"/>
      <c r="L1765" s="46"/>
      <c r="M1765" s="230"/>
      <c r="N1765" s="231"/>
      <c r="O1765" s="86"/>
      <c r="P1765" s="86"/>
      <c r="Q1765" s="86"/>
      <c r="R1765" s="86"/>
      <c r="S1765" s="86"/>
      <c r="T1765" s="87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T1765" s="19" t="s">
        <v>162</v>
      </c>
      <c r="AU1765" s="19" t="s">
        <v>85</v>
      </c>
    </row>
    <row r="1766" s="12" customFormat="1" ht="22.8" customHeight="1">
      <c r="A1766" s="12"/>
      <c r="B1766" s="198"/>
      <c r="C1766" s="199"/>
      <c r="D1766" s="200" t="s">
        <v>74</v>
      </c>
      <c r="E1766" s="212" t="s">
        <v>164</v>
      </c>
      <c r="F1766" s="212" t="s">
        <v>165</v>
      </c>
      <c r="G1766" s="199"/>
      <c r="H1766" s="199"/>
      <c r="I1766" s="202"/>
      <c r="J1766" s="213">
        <f>BK1766</f>
        <v>0</v>
      </c>
      <c r="K1766" s="199"/>
      <c r="L1766" s="204"/>
      <c r="M1766" s="205"/>
      <c r="N1766" s="206"/>
      <c r="O1766" s="206"/>
      <c r="P1766" s="207">
        <f>SUM(P1767:P1771)</f>
        <v>0</v>
      </c>
      <c r="Q1766" s="206"/>
      <c r="R1766" s="207">
        <f>SUM(R1767:R1771)</f>
        <v>0</v>
      </c>
      <c r="S1766" s="206"/>
      <c r="T1766" s="208">
        <f>SUM(T1767:T1771)</f>
        <v>0</v>
      </c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R1766" s="209" t="s">
        <v>143</v>
      </c>
      <c r="AT1766" s="210" t="s">
        <v>74</v>
      </c>
      <c r="AU1766" s="210" t="s">
        <v>83</v>
      </c>
      <c r="AY1766" s="209" t="s">
        <v>144</v>
      </c>
      <c r="BK1766" s="211">
        <f>SUM(BK1767:BK1771)</f>
        <v>0</v>
      </c>
    </row>
    <row r="1767" s="2" customFormat="1" ht="14.4" customHeight="1">
      <c r="A1767" s="40"/>
      <c r="B1767" s="41"/>
      <c r="C1767" s="214" t="s">
        <v>1885</v>
      </c>
      <c r="D1767" s="214" t="s">
        <v>147</v>
      </c>
      <c r="E1767" s="215" t="s">
        <v>167</v>
      </c>
      <c r="F1767" s="216" t="s">
        <v>168</v>
      </c>
      <c r="G1767" s="217" t="s">
        <v>169</v>
      </c>
      <c r="H1767" s="218">
        <v>320</v>
      </c>
      <c r="I1767" s="219"/>
      <c r="J1767" s="220">
        <f>ROUND(I1767*H1767,2)</f>
        <v>0</v>
      </c>
      <c r="K1767" s="216" t="s">
        <v>151</v>
      </c>
      <c r="L1767" s="46"/>
      <c r="M1767" s="221" t="s">
        <v>19</v>
      </c>
      <c r="N1767" s="222" t="s">
        <v>46</v>
      </c>
      <c r="O1767" s="86"/>
      <c r="P1767" s="223">
        <f>O1767*H1767</f>
        <v>0</v>
      </c>
      <c r="Q1767" s="223">
        <v>0</v>
      </c>
      <c r="R1767" s="223">
        <f>Q1767*H1767</f>
        <v>0</v>
      </c>
      <c r="S1767" s="223">
        <v>0</v>
      </c>
      <c r="T1767" s="224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5" t="s">
        <v>152</v>
      </c>
      <c r="AT1767" s="225" t="s">
        <v>147</v>
      </c>
      <c r="AU1767" s="225" t="s">
        <v>85</v>
      </c>
      <c r="AY1767" s="19" t="s">
        <v>144</v>
      </c>
      <c r="BE1767" s="226">
        <f>IF(N1767="základní",J1767,0)</f>
        <v>0</v>
      </c>
      <c r="BF1767" s="226">
        <f>IF(N1767="snížená",J1767,0)</f>
        <v>0</v>
      </c>
      <c r="BG1767" s="226">
        <f>IF(N1767="zákl. přenesená",J1767,0)</f>
        <v>0</v>
      </c>
      <c r="BH1767" s="226">
        <f>IF(N1767="sníž. přenesená",J1767,0)</f>
        <v>0</v>
      </c>
      <c r="BI1767" s="226">
        <f>IF(N1767="nulová",J1767,0)</f>
        <v>0</v>
      </c>
      <c r="BJ1767" s="19" t="s">
        <v>83</v>
      </c>
      <c r="BK1767" s="226">
        <f>ROUND(I1767*H1767,2)</f>
        <v>0</v>
      </c>
      <c r="BL1767" s="19" t="s">
        <v>152</v>
      </c>
      <c r="BM1767" s="225" t="s">
        <v>1886</v>
      </c>
    </row>
    <row r="1768" s="2" customFormat="1">
      <c r="A1768" s="40"/>
      <c r="B1768" s="41"/>
      <c r="C1768" s="42"/>
      <c r="D1768" s="227" t="s">
        <v>154</v>
      </c>
      <c r="E1768" s="42"/>
      <c r="F1768" s="228" t="s">
        <v>168</v>
      </c>
      <c r="G1768" s="42"/>
      <c r="H1768" s="42"/>
      <c r="I1768" s="229"/>
      <c r="J1768" s="42"/>
      <c r="K1768" s="42"/>
      <c r="L1768" s="46"/>
      <c r="M1768" s="230"/>
      <c r="N1768" s="231"/>
      <c r="O1768" s="86"/>
      <c r="P1768" s="86"/>
      <c r="Q1768" s="86"/>
      <c r="R1768" s="86"/>
      <c r="S1768" s="86"/>
      <c r="T1768" s="87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T1768" s="19" t="s">
        <v>154</v>
      </c>
      <c r="AU1768" s="19" t="s">
        <v>85</v>
      </c>
    </row>
    <row r="1769" s="2" customFormat="1">
      <c r="A1769" s="40"/>
      <c r="B1769" s="41"/>
      <c r="C1769" s="42"/>
      <c r="D1769" s="232" t="s">
        <v>155</v>
      </c>
      <c r="E1769" s="42"/>
      <c r="F1769" s="233" t="s">
        <v>1887</v>
      </c>
      <c r="G1769" s="42"/>
      <c r="H1769" s="42"/>
      <c r="I1769" s="229"/>
      <c r="J1769" s="42"/>
      <c r="K1769" s="42"/>
      <c r="L1769" s="46"/>
      <c r="M1769" s="230"/>
      <c r="N1769" s="231"/>
      <c r="O1769" s="86"/>
      <c r="P1769" s="86"/>
      <c r="Q1769" s="86"/>
      <c r="R1769" s="86"/>
      <c r="S1769" s="86"/>
      <c r="T1769" s="87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T1769" s="19" t="s">
        <v>155</v>
      </c>
      <c r="AU1769" s="19" t="s">
        <v>85</v>
      </c>
    </row>
    <row r="1770" s="13" customFormat="1">
      <c r="A1770" s="13"/>
      <c r="B1770" s="235"/>
      <c r="C1770" s="236"/>
      <c r="D1770" s="227" t="s">
        <v>173</v>
      </c>
      <c r="E1770" s="237" t="s">
        <v>19</v>
      </c>
      <c r="F1770" s="238" t="s">
        <v>1888</v>
      </c>
      <c r="G1770" s="236"/>
      <c r="H1770" s="239">
        <v>320</v>
      </c>
      <c r="I1770" s="240"/>
      <c r="J1770" s="236"/>
      <c r="K1770" s="236"/>
      <c r="L1770" s="241"/>
      <c r="M1770" s="242"/>
      <c r="N1770" s="243"/>
      <c r="O1770" s="243"/>
      <c r="P1770" s="243"/>
      <c r="Q1770" s="243"/>
      <c r="R1770" s="243"/>
      <c r="S1770" s="243"/>
      <c r="T1770" s="244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45" t="s">
        <v>173</v>
      </c>
      <c r="AU1770" s="245" t="s">
        <v>85</v>
      </c>
      <c r="AV1770" s="13" t="s">
        <v>85</v>
      </c>
      <c r="AW1770" s="13" t="s">
        <v>37</v>
      </c>
      <c r="AX1770" s="13" t="s">
        <v>75</v>
      </c>
      <c r="AY1770" s="245" t="s">
        <v>144</v>
      </c>
    </row>
    <row r="1771" s="14" customFormat="1">
      <c r="A1771" s="14"/>
      <c r="B1771" s="246"/>
      <c r="C1771" s="247"/>
      <c r="D1771" s="227" t="s">
        <v>173</v>
      </c>
      <c r="E1771" s="248" t="s">
        <v>19</v>
      </c>
      <c r="F1771" s="249" t="s">
        <v>175</v>
      </c>
      <c r="G1771" s="247"/>
      <c r="H1771" s="250">
        <v>320</v>
      </c>
      <c r="I1771" s="251"/>
      <c r="J1771" s="247"/>
      <c r="K1771" s="247"/>
      <c r="L1771" s="252"/>
      <c r="M1771" s="253"/>
      <c r="N1771" s="254"/>
      <c r="O1771" s="254"/>
      <c r="P1771" s="254"/>
      <c r="Q1771" s="254"/>
      <c r="R1771" s="254"/>
      <c r="S1771" s="254"/>
      <c r="T1771" s="255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56" t="s">
        <v>173</v>
      </c>
      <c r="AU1771" s="256" t="s">
        <v>85</v>
      </c>
      <c r="AV1771" s="14" t="s">
        <v>176</v>
      </c>
      <c r="AW1771" s="14" t="s">
        <v>37</v>
      </c>
      <c r="AX1771" s="14" t="s">
        <v>83</v>
      </c>
      <c r="AY1771" s="256" t="s">
        <v>144</v>
      </c>
    </row>
    <row r="1772" s="12" customFormat="1" ht="22.8" customHeight="1">
      <c r="A1772" s="12"/>
      <c r="B1772" s="198"/>
      <c r="C1772" s="199"/>
      <c r="D1772" s="200" t="s">
        <v>74</v>
      </c>
      <c r="E1772" s="212" t="s">
        <v>177</v>
      </c>
      <c r="F1772" s="212" t="s">
        <v>178</v>
      </c>
      <c r="G1772" s="199"/>
      <c r="H1772" s="199"/>
      <c r="I1772" s="202"/>
      <c r="J1772" s="213">
        <f>BK1772</f>
        <v>0</v>
      </c>
      <c r="K1772" s="199"/>
      <c r="L1772" s="204"/>
      <c r="M1772" s="205"/>
      <c r="N1772" s="206"/>
      <c r="O1772" s="206"/>
      <c r="P1772" s="207">
        <f>SUM(P1773:P1796)</f>
        <v>0</v>
      </c>
      <c r="Q1772" s="206"/>
      <c r="R1772" s="207">
        <f>SUM(R1773:R1796)</f>
        <v>0</v>
      </c>
      <c r="S1772" s="206"/>
      <c r="T1772" s="208">
        <f>SUM(T1773:T1796)</f>
        <v>0</v>
      </c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R1772" s="209" t="s">
        <v>143</v>
      </c>
      <c r="AT1772" s="210" t="s">
        <v>74</v>
      </c>
      <c r="AU1772" s="210" t="s">
        <v>83</v>
      </c>
      <c r="AY1772" s="209" t="s">
        <v>144</v>
      </c>
      <c r="BK1772" s="211">
        <f>SUM(BK1773:BK1796)</f>
        <v>0</v>
      </c>
    </row>
    <row r="1773" s="2" customFormat="1" ht="22.2" customHeight="1">
      <c r="A1773" s="40"/>
      <c r="B1773" s="41"/>
      <c r="C1773" s="214" t="s">
        <v>1889</v>
      </c>
      <c r="D1773" s="214" t="s">
        <v>147</v>
      </c>
      <c r="E1773" s="215" t="s">
        <v>1890</v>
      </c>
      <c r="F1773" s="216" t="s">
        <v>1891</v>
      </c>
      <c r="G1773" s="217" t="s">
        <v>1892</v>
      </c>
      <c r="H1773" s="218">
        <v>1</v>
      </c>
      <c r="I1773" s="219"/>
      <c r="J1773" s="220">
        <f>ROUND(I1773*H1773,2)</f>
        <v>0</v>
      </c>
      <c r="K1773" s="216" t="s">
        <v>19</v>
      </c>
      <c r="L1773" s="46"/>
      <c r="M1773" s="221" t="s">
        <v>19</v>
      </c>
      <c r="N1773" s="222" t="s">
        <v>46</v>
      </c>
      <c r="O1773" s="86"/>
      <c r="P1773" s="223">
        <f>O1773*H1773</f>
        <v>0</v>
      </c>
      <c r="Q1773" s="223">
        <v>0</v>
      </c>
      <c r="R1773" s="223">
        <f>Q1773*H1773</f>
        <v>0</v>
      </c>
      <c r="S1773" s="223">
        <v>0</v>
      </c>
      <c r="T1773" s="224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5" t="s">
        <v>152</v>
      </c>
      <c r="AT1773" s="225" t="s">
        <v>147</v>
      </c>
      <c r="AU1773" s="225" t="s">
        <v>85</v>
      </c>
      <c r="AY1773" s="19" t="s">
        <v>144</v>
      </c>
      <c r="BE1773" s="226">
        <f>IF(N1773="základní",J1773,0)</f>
        <v>0</v>
      </c>
      <c r="BF1773" s="226">
        <f>IF(N1773="snížená",J1773,0)</f>
        <v>0</v>
      </c>
      <c r="BG1773" s="226">
        <f>IF(N1773="zákl. přenesená",J1773,0)</f>
        <v>0</v>
      </c>
      <c r="BH1773" s="226">
        <f>IF(N1773="sníž. přenesená",J1773,0)</f>
        <v>0</v>
      </c>
      <c r="BI1773" s="226">
        <f>IF(N1773="nulová",J1773,0)</f>
        <v>0</v>
      </c>
      <c r="BJ1773" s="19" t="s">
        <v>83</v>
      </c>
      <c r="BK1773" s="226">
        <f>ROUND(I1773*H1773,2)</f>
        <v>0</v>
      </c>
      <c r="BL1773" s="19" t="s">
        <v>152</v>
      </c>
      <c r="BM1773" s="225" t="s">
        <v>1893</v>
      </c>
    </row>
    <row r="1774" s="2" customFormat="1">
      <c r="A1774" s="40"/>
      <c r="B1774" s="41"/>
      <c r="C1774" s="42"/>
      <c r="D1774" s="227" t="s">
        <v>154</v>
      </c>
      <c r="E1774" s="42"/>
      <c r="F1774" s="228" t="s">
        <v>1891</v>
      </c>
      <c r="G1774" s="42"/>
      <c r="H1774" s="42"/>
      <c r="I1774" s="229"/>
      <c r="J1774" s="42"/>
      <c r="K1774" s="42"/>
      <c r="L1774" s="46"/>
      <c r="M1774" s="230"/>
      <c r="N1774" s="231"/>
      <c r="O1774" s="86"/>
      <c r="P1774" s="86"/>
      <c r="Q1774" s="86"/>
      <c r="R1774" s="86"/>
      <c r="S1774" s="86"/>
      <c r="T1774" s="87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T1774" s="19" t="s">
        <v>154</v>
      </c>
      <c r="AU1774" s="19" t="s">
        <v>85</v>
      </c>
    </row>
    <row r="1775" s="2" customFormat="1">
      <c r="A1775" s="40"/>
      <c r="B1775" s="41"/>
      <c r="C1775" s="42"/>
      <c r="D1775" s="227" t="s">
        <v>162</v>
      </c>
      <c r="E1775" s="42"/>
      <c r="F1775" s="234" t="s">
        <v>1894</v>
      </c>
      <c r="G1775" s="42"/>
      <c r="H1775" s="42"/>
      <c r="I1775" s="229"/>
      <c r="J1775" s="42"/>
      <c r="K1775" s="42"/>
      <c r="L1775" s="46"/>
      <c r="M1775" s="230"/>
      <c r="N1775" s="231"/>
      <c r="O1775" s="86"/>
      <c r="P1775" s="86"/>
      <c r="Q1775" s="86"/>
      <c r="R1775" s="86"/>
      <c r="S1775" s="86"/>
      <c r="T1775" s="87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T1775" s="19" t="s">
        <v>162</v>
      </c>
      <c r="AU1775" s="19" t="s">
        <v>85</v>
      </c>
    </row>
    <row r="1776" s="2" customFormat="1" ht="14.4" customHeight="1">
      <c r="A1776" s="40"/>
      <c r="B1776" s="41"/>
      <c r="C1776" s="214" t="s">
        <v>1895</v>
      </c>
      <c r="D1776" s="214" t="s">
        <v>147</v>
      </c>
      <c r="E1776" s="215" t="s">
        <v>192</v>
      </c>
      <c r="F1776" s="216" t="s">
        <v>193</v>
      </c>
      <c r="G1776" s="217" t="s">
        <v>194</v>
      </c>
      <c r="H1776" s="218">
        <v>1</v>
      </c>
      <c r="I1776" s="219"/>
      <c r="J1776" s="220">
        <f>ROUND(I1776*H1776,2)</f>
        <v>0</v>
      </c>
      <c r="K1776" s="216" t="s">
        <v>151</v>
      </c>
      <c r="L1776" s="46"/>
      <c r="M1776" s="221" t="s">
        <v>19</v>
      </c>
      <c r="N1776" s="222" t="s">
        <v>46</v>
      </c>
      <c r="O1776" s="86"/>
      <c r="P1776" s="223">
        <f>O1776*H1776</f>
        <v>0</v>
      </c>
      <c r="Q1776" s="223">
        <v>0</v>
      </c>
      <c r="R1776" s="223">
        <f>Q1776*H1776</f>
        <v>0</v>
      </c>
      <c r="S1776" s="223">
        <v>0</v>
      </c>
      <c r="T1776" s="224">
        <f>S1776*H1776</f>
        <v>0</v>
      </c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R1776" s="225" t="s">
        <v>152</v>
      </c>
      <c r="AT1776" s="225" t="s">
        <v>147</v>
      </c>
      <c r="AU1776" s="225" t="s">
        <v>85</v>
      </c>
      <c r="AY1776" s="19" t="s">
        <v>144</v>
      </c>
      <c r="BE1776" s="226">
        <f>IF(N1776="základní",J1776,0)</f>
        <v>0</v>
      </c>
      <c r="BF1776" s="226">
        <f>IF(N1776="snížená",J1776,0)</f>
        <v>0</v>
      </c>
      <c r="BG1776" s="226">
        <f>IF(N1776="zákl. přenesená",J1776,0)</f>
        <v>0</v>
      </c>
      <c r="BH1776" s="226">
        <f>IF(N1776="sníž. přenesená",J1776,0)</f>
        <v>0</v>
      </c>
      <c r="BI1776" s="226">
        <f>IF(N1776="nulová",J1776,0)</f>
        <v>0</v>
      </c>
      <c r="BJ1776" s="19" t="s">
        <v>83</v>
      </c>
      <c r="BK1776" s="226">
        <f>ROUND(I1776*H1776,2)</f>
        <v>0</v>
      </c>
      <c r="BL1776" s="19" t="s">
        <v>152</v>
      </c>
      <c r="BM1776" s="225" t="s">
        <v>1896</v>
      </c>
    </row>
    <row r="1777" s="2" customFormat="1">
      <c r="A1777" s="40"/>
      <c r="B1777" s="41"/>
      <c r="C1777" s="42"/>
      <c r="D1777" s="227" t="s">
        <v>154</v>
      </c>
      <c r="E1777" s="42"/>
      <c r="F1777" s="228" t="s">
        <v>193</v>
      </c>
      <c r="G1777" s="42"/>
      <c r="H1777" s="42"/>
      <c r="I1777" s="229"/>
      <c r="J1777" s="42"/>
      <c r="K1777" s="42"/>
      <c r="L1777" s="46"/>
      <c r="M1777" s="230"/>
      <c r="N1777" s="231"/>
      <c r="O1777" s="86"/>
      <c r="P1777" s="86"/>
      <c r="Q1777" s="86"/>
      <c r="R1777" s="86"/>
      <c r="S1777" s="86"/>
      <c r="T1777" s="87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T1777" s="19" t="s">
        <v>154</v>
      </c>
      <c r="AU1777" s="19" t="s">
        <v>85</v>
      </c>
    </row>
    <row r="1778" s="2" customFormat="1">
      <c r="A1778" s="40"/>
      <c r="B1778" s="41"/>
      <c r="C1778" s="42"/>
      <c r="D1778" s="232" t="s">
        <v>155</v>
      </c>
      <c r="E1778" s="42"/>
      <c r="F1778" s="233" t="s">
        <v>1897</v>
      </c>
      <c r="G1778" s="42"/>
      <c r="H1778" s="42"/>
      <c r="I1778" s="229"/>
      <c r="J1778" s="42"/>
      <c r="K1778" s="42"/>
      <c r="L1778" s="46"/>
      <c r="M1778" s="230"/>
      <c r="N1778" s="231"/>
      <c r="O1778" s="86"/>
      <c r="P1778" s="86"/>
      <c r="Q1778" s="86"/>
      <c r="R1778" s="86"/>
      <c r="S1778" s="86"/>
      <c r="T1778" s="87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T1778" s="19" t="s">
        <v>155</v>
      </c>
      <c r="AU1778" s="19" t="s">
        <v>85</v>
      </c>
    </row>
    <row r="1779" s="2" customFormat="1" ht="14.4" customHeight="1">
      <c r="A1779" s="40"/>
      <c r="B1779" s="41"/>
      <c r="C1779" s="214" t="s">
        <v>1898</v>
      </c>
      <c r="D1779" s="214" t="s">
        <v>147</v>
      </c>
      <c r="E1779" s="215" t="s">
        <v>199</v>
      </c>
      <c r="F1779" s="216" t="s">
        <v>200</v>
      </c>
      <c r="G1779" s="217" t="s">
        <v>194</v>
      </c>
      <c r="H1779" s="218">
        <v>1</v>
      </c>
      <c r="I1779" s="219"/>
      <c r="J1779" s="220">
        <f>ROUND(I1779*H1779,2)</f>
        <v>0</v>
      </c>
      <c r="K1779" s="216" t="s">
        <v>151</v>
      </c>
      <c r="L1779" s="46"/>
      <c r="M1779" s="221" t="s">
        <v>19</v>
      </c>
      <c r="N1779" s="222" t="s">
        <v>46</v>
      </c>
      <c r="O1779" s="86"/>
      <c r="P1779" s="223">
        <f>O1779*H1779</f>
        <v>0</v>
      </c>
      <c r="Q1779" s="223">
        <v>0</v>
      </c>
      <c r="R1779" s="223">
        <f>Q1779*H1779</f>
        <v>0</v>
      </c>
      <c r="S1779" s="223">
        <v>0</v>
      </c>
      <c r="T1779" s="224">
        <f>S1779*H1779</f>
        <v>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R1779" s="225" t="s">
        <v>152</v>
      </c>
      <c r="AT1779" s="225" t="s">
        <v>147</v>
      </c>
      <c r="AU1779" s="225" t="s">
        <v>85</v>
      </c>
      <c r="AY1779" s="19" t="s">
        <v>144</v>
      </c>
      <c r="BE1779" s="226">
        <f>IF(N1779="základní",J1779,0)</f>
        <v>0</v>
      </c>
      <c r="BF1779" s="226">
        <f>IF(N1779="snížená",J1779,0)</f>
        <v>0</v>
      </c>
      <c r="BG1779" s="226">
        <f>IF(N1779="zákl. přenesená",J1779,0)</f>
        <v>0</v>
      </c>
      <c r="BH1779" s="226">
        <f>IF(N1779="sníž. přenesená",J1779,0)</f>
        <v>0</v>
      </c>
      <c r="BI1779" s="226">
        <f>IF(N1779="nulová",J1779,0)</f>
        <v>0</v>
      </c>
      <c r="BJ1779" s="19" t="s">
        <v>83</v>
      </c>
      <c r="BK1779" s="226">
        <f>ROUND(I1779*H1779,2)</f>
        <v>0</v>
      </c>
      <c r="BL1779" s="19" t="s">
        <v>152</v>
      </c>
      <c r="BM1779" s="225" t="s">
        <v>1899</v>
      </c>
    </row>
    <row r="1780" s="2" customFormat="1">
      <c r="A1780" s="40"/>
      <c r="B1780" s="41"/>
      <c r="C1780" s="42"/>
      <c r="D1780" s="227" t="s">
        <v>154</v>
      </c>
      <c r="E1780" s="42"/>
      <c r="F1780" s="228" t="s">
        <v>200</v>
      </c>
      <c r="G1780" s="42"/>
      <c r="H1780" s="42"/>
      <c r="I1780" s="229"/>
      <c r="J1780" s="42"/>
      <c r="K1780" s="42"/>
      <c r="L1780" s="46"/>
      <c r="M1780" s="230"/>
      <c r="N1780" s="231"/>
      <c r="O1780" s="86"/>
      <c r="P1780" s="86"/>
      <c r="Q1780" s="86"/>
      <c r="R1780" s="86"/>
      <c r="S1780" s="86"/>
      <c r="T1780" s="87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T1780" s="19" t="s">
        <v>154</v>
      </c>
      <c r="AU1780" s="19" t="s">
        <v>85</v>
      </c>
    </row>
    <row r="1781" s="2" customFormat="1">
      <c r="A1781" s="40"/>
      <c r="B1781" s="41"/>
      <c r="C1781" s="42"/>
      <c r="D1781" s="232" t="s">
        <v>155</v>
      </c>
      <c r="E1781" s="42"/>
      <c r="F1781" s="233" t="s">
        <v>1900</v>
      </c>
      <c r="G1781" s="42"/>
      <c r="H1781" s="42"/>
      <c r="I1781" s="229"/>
      <c r="J1781" s="42"/>
      <c r="K1781" s="42"/>
      <c r="L1781" s="46"/>
      <c r="M1781" s="230"/>
      <c r="N1781" s="231"/>
      <c r="O1781" s="86"/>
      <c r="P1781" s="86"/>
      <c r="Q1781" s="86"/>
      <c r="R1781" s="86"/>
      <c r="S1781" s="86"/>
      <c r="T1781" s="87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T1781" s="19" t="s">
        <v>155</v>
      </c>
      <c r="AU1781" s="19" t="s">
        <v>85</v>
      </c>
    </row>
    <row r="1782" s="2" customFormat="1" ht="14.4" customHeight="1">
      <c r="A1782" s="40"/>
      <c r="B1782" s="41"/>
      <c r="C1782" s="214" t="s">
        <v>1901</v>
      </c>
      <c r="D1782" s="214" t="s">
        <v>147</v>
      </c>
      <c r="E1782" s="215" t="s">
        <v>204</v>
      </c>
      <c r="F1782" s="216" t="s">
        <v>205</v>
      </c>
      <c r="G1782" s="217" t="s">
        <v>1878</v>
      </c>
      <c r="H1782" s="218">
        <v>1</v>
      </c>
      <c r="I1782" s="219"/>
      <c r="J1782" s="220">
        <f>ROUND(I1782*H1782,2)</f>
        <v>0</v>
      </c>
      <c r="K1782" s="216" t="s">
        <v>151</v>
      </c>
      <c r="L1782" s="46"/>
      <c r="M1782" s="221" t="s">
        <v>19</v>
      </c>
      <c r="N1782" s="222" t="s">
        <v>46</v>
      </c>
      <c r="O1782" s="86"/>
      <c r="P1782" s="223">
        <f>O1782*H1782</f>
        <v>0</v>
      </c>
      <c r="Q1782" s="223">
        <v>0</v>
      </c>
      <c r="R1782" s="223">
        <f>Q1782*H1782</f>
        <v>0</v>
      </c>
      <c r="S1782" s="223">
        <v>0</v>
      </c>
      <c r="T1782" s="224">
        <f>S1782*H1782</f>
        <v>0</v>
      </c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R1782" s="225" t="s">
        <v>152</v>
      </c>
      <c r="AT1782" s="225" t="s">
        <v>147</v>
      </c>
      <c r="AU1782" s="225" t="s">
        <v>85</v>
      </c>
      <c r="AY1782" s="19" t="s">
        <v>144</v>
      </c>
      <c r="BE1782" s="226">
        <f>IF(N1782="základní",J1782,0)</f>
        <v>0</v>
      </c>
      <c r="BF1782" s="226">
        <f>IF(N1782="snížená",J1782,0)</f>
        <v>0</v>
      </c>
      <c r="BG1782" s="226">
        <f>IF(N1782="zákl. přenesená",J1782,0)</f>
        <v>0</v>
      </c>
      <c r="BH1782" s="226">
        <f>IF(N1782="sníž. přenesená",J1782,0)</f>
        <v>0</v>
      </c>
      <c r="BI1782" s="226">
        <f>IF(N1782="nulová",J1782,0)</f>
        <v>0</v>
      </c>
      <c r="BJ1782" s="19" t="s">
        <v>83</v>
      </c>
      <c r="BK1782" s="226">
        <f>ROUND(I1782*H1782,2)</f>
        <v>0</v>
      </c>
      <c r="BL1782" s="19" t="s">
        <v>152</v>
      </c>
      <c r="BM1782" s="225" t="s">
        <v>1902</v>
      </c>
    </row>
    <row r="1783" s="2" customFormat="1">
      <c r="A1783" s="40"/>
      <c r="B1783" s="41"/>
      <c r="C1783" s="42"/>
      <c r="D1783" s="227" t="s">
        <v>154</v>
      </c>
      <c r="E1783" s="42"/>
      <c r="F1783" s="228" t="s">
        <v>205</v>
      </c>
      <c r="G1783" s="42"/>
      <c r="H1783" s="42"/>
      <c r="I1783" s="229"/>
      <c r="J1783" s="42"/>
      <c r="K1783" s="42"/>
      <c r="L1783" s="46"/>
      <c r="M1783" s="230"/>
      <c r="N1783" s="231"/>
      <c r="O1783" s="86"/>
      <c r="P1783" s="86"/>
      <c r="Q1783" s="86"/>
      <c r="R1783" s="86"/>
      <c r="S1783" s="86"/>
      <c r="T1783" s="87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T1783" s="19" t="s">
        <v>154</v>
      </c>
      <c r="AU1783" s="19" t="s">
        <v>85</v>
      </c>
    </row>
    <row r="1784" s="2" customFormat="1">
      <c r="A1784" s="40"/>
      <c r="B1784" s="41"/>
      <c r="C1784" s="42"/>
      <c r="D1784" s="232" t="s">
        <v>155</v>
      </c>
      <c r="E1784" s="42"/>
      <c r="F1784" s="233" t="s">
        <v>1903</v>
      </c>
      <c r="G1784" s="42"/>
      <c r="H1784" s="42"/>
      <c r="I1784" s="229"/>
      <c r="J1784" s="42"/>
      <c r="K1784" s="42"/>
      <c r="L1784" s="46"/>
      <c r="M1784" s="230"/>
      <c r="N1784" s="231"/>
      <c r="O1784" s="86"/>
      <c r="P1784" s="86"/>
      <c r="Q1784" s="86"/>
      <c r="R1784" s="86"/>
      <c r="S1784" s="86"/>
      <c r="T1784" s="87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T1784" s="19" t="s">
        <v>155</v>
      </c>
      <c r="AU1784" s="19" t="s">
        <v>85</v>
      </c>
    </row>
    <row r="1785" s="2" customFormat="1" ht="14.4" customHeight="1">
      <c r="A1785" s="40"/>
      <c r="B1785" s="41"/>
      <c r="C1785" s="214" t="s">
        <v>1904</v>
      </c>
      <c r="D1785" s="214" t="s">
        <v>147</v>
      </c>
      <c r="E1785" s="215" t="s">
        <v>1905</v>
      </c>
      <c r="F1785" s="216" t="s">
        <v>1906</v>
      </c>
      <c r="G1785" s="217" t="s">
        <v>1878</v>
      </c>
      <c r="H1785" s="218">
        <v>1</v>
      </c>
      <c r="I1785" s="219"/>
      <c r="J1785" s="220">
        <f>ROUND(I1785*H1785,2)</f>
        <v>0</v>
      </c>
      <c r="K1785" s="216" t="s">
        <v>151</v>
      </c>
      <c r="L1785" s="46"/>
      <c r="M1785" s="221" t="s">
        <v>19</v>
      </c>
      <c r="N1785" s="222" t="s">
        <v>46</v>
      </c>
      <c r="O1785" s="86"/>
      <c r="P1785" s="223">
        <f>O1785*H1785</f>
        <v>0</v>
      </c>
      <c r="Q1785" s="223">
        <v>0</v>
      </c>
      <c r="R1785" s="223">
        <f>Q1785*H1785</f>
        <v>0</v>
      </c>
      <c r="S1785" s="223">
        <v>0</v>
      </c>
      <c r="T1785" s="224">
        <f>S1785*H1785</f>
        <v>0</v>
      </c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R1785" s="225" t="s">
        <v>152</v>
      </c>
      <c r="AT1785" s="225" t="s">
        <v>147</v>
      </c>
      <c r="AU1785" s="225" t="s">
        <v>85</v>
      </c>
      <c r="AY1785" s="19" t="s">
        <v>144</v>
      </c>
      <c r="BE1785" s="226">
        <f>IF(N1785="základní",J1785,0)</f>
        <v>0</v>
      </c>
      <c r="BF1785" s="226">
        <f>IF(N1785="snížená",J1785,0)</f>
        <v>0</v>
      </c>
      <c r="BG1785" s="226">
        <f>IF(N1785="zákl. přenesená",J1785,0)</f>
        <v>0</v>
      </c>
      <c r="BH1785" s="226">
        <f>IF(N1785="sníž. přenesená",J1785,0)</f>
        <v>0</v>
      </c>
      <c r="BI1785" s="226">
        <f>IF(N1785="nulová",J1785,0)</f>
        <v>0</v>
      </c>
      <c r="BJ1785" s="19" t="s">
        <v>83</v>
      </c>
      <c r="BK1785" s="226">
        <f>ROUND(I1785*H1785,2)</f>
        <v>0</v>
      </c>
      <c r="BL1785" s="19" t="s">
        <v>152</v>
      </c>
      <c r="BM1785" s="225" t="s">
        <v>1907</v>
      </c>
    </row>
    <row r="1786" s="2" customFormat="1">
      <c r="A1786" s="40"/>
      <c r="B1786" s="41"/>
      <c r="C1786" s="42"/>
      <c r="D1786" s="227" t="s">
        <v>154</v>
      </c>
      <c r="E1786" s="42"/>
      <c r="F1786" s="228" t="s">
        <v>1906</v>
      </c>
      <c r="G1786" s="42"/>
      <c r="H1786" s="42"/>
      <c r="I1786" s="229"/>
      <c r="J1786" s="42"/>
      <c r="K1786" s="42"/>
      <c r="L1786" s="46"/>
      <c r="M1786" s="230"/>
      <c r="N1786" s="231"/>
      <c r="O1786" s="86"/>
      <c r="P1786" s="86"/>
      <c r="Q1786" s="86"/>
      <c r="R1786" s="86"/>
      <c r="S1786" s="86"/>
      <c r="T1786" s="87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T1786" s="19" t="s">
        <v>154</v>
      </c>
      <c r="AU1786" s="19" t="s">
        <v>85</v>
      </c>
    </row>
    <row r="1787" s="2" customFormat="1">
      <c r="A1787" s="40"/>
      <c r="B1787" s="41"/>
      <c r="C1787" s="42"/>
      <c r="D1787" s="232" t="s">
        <v>155</v>
      </c>
      <c r="E1787" s="42"/>
      <c r="F1787" s="233" t="s">
        <v>1908</v>
      </c>
      <c r="G1787" s="42"/>
      <c r="H1787" s="42"/>
      <c r="I1787" s="229"/>
      <c r="J1787" s="42"/>
      <c r="K1787" s="42"/>
      <c r="L1787" s="46"/>
      <c r="M1787" s="230"/>
      <c r="N1787" s="231"/>
      <c r="O1787" s="86"/>
      <c r="P1787" s="86"/>
      <c r="Q1787" s="86"/>
      <c r="R1787" s="86"/>
      <c r="S1787" s="86"/>
      <c r="T1787" s="87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T1787" s="19" t="s">
        <v>155</v>
      </c>
      <c r="AU1787" s="19" t="s">
        <v>85</v>
      </c>
    </row>
    <row r="1788" s="2" customFormat="1" ht="14.4" customHeight="1">
      <c r="A1788" s="40"/>
      <c r="B1788" s="41"/>
      <c r="C1788" s="214" t="s">
        <v>1909</v>
      </c>
      <c r="D1788" s="214" t="s">
        <v>147</v>
      </c>
      <c r="E1788" s="215" t="s">
        <v>211</v>
      </c>
      <c r="F1788" s="216" t="s">
        <v>212</v>
      </c>
      <c r="G1788" s="217" t="s">
        <v>1878</v>
      </c>
      <c r="H1788" s="218">
        <v>1</v>
      </c>
      <c r="I1788" s="219"/>
      <c r="J1788" s="220">
        <f>ROUND(I1788*H1788,2)</f>
        <v>0</v>
      </c>
      <c r="K1788" s="216" t="s">
        <v>151</v>
      </c>
      <c r="L1788" s="46"/>
      <c r="M1788" s="221" t="s">
        <v>19</v>
      </c>
      <c r="N1788" s="222" t="s">
        <v>46</v>
      </c>
      <c r="O1788" s="86"/>
      <c r="P1788" s="223">
        <f>O1788*H1788</f>
        <v>0</v>
      </c>
      <c r="Q1788" s="223">
        <v>0</v>
      </c>
      <c r="R1788" s="223">
        <f>Q1788*H1788</f>
        <v>0</v>
      </c>
      <c r="S1788" s="223">
        <v>0</v>
      </c>
      <c r="T1788" s="224">
        <f>S1788*H1788</f>
        <v>0</v>
      </c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R1788" s="225" t="s">
        <v>152</v>
      </c>
      <c r="AT1788" s="225" t="s">
        <v>147</v>
      </c>
      <c r="AU1788" s="225" t="s">
        <v>85</v>
      </c>
      <c r="AY1788" s="19" t="s">
        <v>144</v>
      </c>
      <c r="BE1788" s="226">
        <f>IF(N1788="základní",J1788,0)</f>
        <v>0</v>
      </c>
      <c r="BF1788" s="226">
        <f>IF(N1788="snížená",J1788,0)</f>
        <v>0</v>
      </c>
      <c r="BG1788" s="226">
        <f>IF(N1788="zákl. přenesená",J1788,0)</f>
        <v>0</v>
      </c>
      <c r="BH1788" s="226">
        <f>IF(N1788="sníž. přenesená",J1788,0)</f>
        <v>0</v>
      </c>
      <c r="BI1788" s="226">
        <f>IF(N1788="nulová",J1788,0)</f>
        <v>0</v>
      </c>
      <c r="BJ1788" s="19" t="s">
        <v>83</v>
      </c>
      <c r="BK1788" s="226">
        <f>ROUND(I1788*H1788,2)</f>
        <v>0</v>
      </c>
      <c r="BL1788" s="19" t="s">
        <v>152</v>
      </c>
      <c r="BM1788" s="225" t="s">
        <v>1910</v>
      </c>
    </row>
    <row r="1789" s="2" customFormat="1">
      <c r="A1789" s="40"/>
      <c r="B1789" s="41"/>
      <c r="C1789" s="42"/>
      <c r="D1789" s="227" t="s">
        <v>154</v>
      </c>
      <c r="E1789" s="42"/>
      <c r="F1789" s="228" t="s">
        <v>212</v>
      </c>
      <c r="G1789" s="42"/>
      <c r="H1789" s="42"/>
      <c r="I1789" s="229"/>
      <c r="J1789" s="42"/>
      <c r="K1789" s="42"/>
      <c r="L1789" s="46"/>
      <c r="M1789" s="230"/>
      <c r="N1789" s="231"/>
      <c r="O1789" s="86"/>
      <c r="P1789" s="86"/>
      <c r="Q1789" s="86"/>
      <c r="R1789" s="86"/>
      <c r="S1789" s="86"/>
      <c r="T1789" s="87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T1789" s="19" t="s">
        <v>154</v>
      </c>
      <c r="AU1789" s="19" t="s">
        <v>85</v>
      </c>
    </row>
    <row r="1790" s="2" customFormat="1">
      <c r="A1790" s="40"/>
      <c r="B1790" s="41"/>
      <c r="C1790" s="42"/>
      <c r="D1790" s="232" t="s">
        <v>155</v>
      </c>
      <c r="E1790" s="42"/>
      <c r="F1790" s="233" t="s">
        <v>1911</v>
      </c>
      <c r="G1790" s="42"/>
      <c r="H1790" s="42"/>
      <c r="I1790" s="229"/>
      <c r="J1790" s="42"/>
      <c r="K1790" s="42"/>
      <c r="L1790" s="46"/>
      <c r="M1790" s="230"/>
      <c r="N1790" s="231"/>
      <c r="O1790" s="86"/>
      <c r="P1790" s="86"/>
      <c r="Q1790" s="86"/>
      <c r="R1790" s="86"/>
      <c r="S1790" s="86"/>
      <c r="T1790" s="87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T1790" s="19" t="s">
        <v>155</v>
      </c>
      <c r="AU1790" s="19" t="s">
        <v>85</v>
      </c>
    </row>
    <row r="1791" s="2" customFormat="1" ht="14.4" customHeight="1">
      <c r="A1791" s="40"/>
      <c r="B1791" s="41"/>
      <c r="C1791" s="214" t="s">
        <v>1912</v>
      </c>
      <c r="D1791" s="214" t="s">
        <v>147</v>
      </c>
      <c r="E1791" s="215" t="s">
        <v>217</v>
      </c>
      <c r="F1791" s="216" t="s">
        <v>218</v>
      </c>
      <c r="G1791" s="217" t="s">
        <v>1878</v>
      </c>
      <c r="H1791" s="218">
        <v>1</v>
      </c>
      <c r="I1791" s="219"/>
      <c r="J1791" s="220">
        <f>ROUND(I1791*H1791,2)</f>
        <v>0</v>
      </c>
      <c r="K1791" s="216" t="s">
        <v>151</v>
      </c>
      <c r="L1791" s="46"/>
      <c r="M1791" s="221" t="s">
        <v>19</v>
      </c>
      <c r="N1791" s="222" t="s">
        <v>46</v>
      </c>
      <c r="O1791" s="86"/>
      <c r="P1791" s="223">
        <f>O1791*H1791</f>
        <v>0</v>
      </c>
      <c r="Q1791" s="223">
        <v>0</v>
      </c>
      <c r="R1791" s="223">
        <f>Q1791*H1791</f>
        <v>0</v>
      </c>
      <c r="S1791" s="223">
        <v>0</v>
      </c>
      <c r="T1791" s="224">
        <f>S1791*H1791</f>
        <v>0</v>
      </c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R1791" s="225" t="s">
        <v>152</v>
      </c>
      <c r="AT1791" s="225" t="s">
        <v>147</v>
      </c>
      <c r="AU1791" s="225" t="s">
        <v>85</v>
      </c>
      <c r="AY1791" s="19" t="s">
        <v>144</v>
      </c>
      <c r="BE1791" s="226">
        <f>IF(N1791="základní",J1791,0)</f>
        <v>0</v>
      </c>
      <c r="BF1791" s="226">
        <f>IF(N1791="snížená",J1791,0)</f>
        <v>0</v>
      </c>
      <c r="BG1791" s="226">
        <f>IF(N1791="zákl. přenesená",J1791,0)</f>
        <v>0</v>
      </c>
      <c r="BH1791" s="226">
        <f>IF(N1791="sníž. přenesená",J1791,0)</f>
        <v>0</v>
      </c>
      <c r="BI1791" s="226">
        <f>IF(N1791="nulová",J1791,0)</f>
        <v>0</v>
      </c>
      <c r="BJ1791" s="19" t="s">
        <v>83</v>
      </c>
      <c r="BK1791" s="226">
        <f>ROUND(I1791*H1791,2)</f>
        <v>0</v>
      </c>
      <c r="BL1791" s="19" t="s">
        <v>152</v>
      </c>
      <c r="BM1791" s="225" t="s">
        <v>1913</v>
      </c>
    </row>
    <row r="1792" s="2" customFormat="1">
      <c r="A1792" s="40"/>
      <c r="B1792" s="41"/>
      <c r="C1792" s="42"/>
      <c r="D1792" s="227" t="s">
        <v>154</v>
      </c>
      <c r="E1792" s="42"/>
      <c r="F1792" s="228" t="s">
        <v>218</v>
      </c>
      <c r="G1792" s="42"/>
      <c r="H1792" s="42"/>
      <c r="I1792" s="229"/>
      <c r="J1792" s="42"/>
      <c r="K1792" s="42"/>
      <c r="L1792" s="46"/>
      <c r="M1792" s="230"/>
      <c r="N1792" s="231"/>
      <c r="O1792" s="86"/>
      <c r="P1792" s="86"/>
      <c r="Q1792" s="86"/>
      <c r="R1792" s="86"/>
      <c r="S1792" s="86"/>
      <c r="T1792" s="87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T1792" s="19" t="s">
        <v>154</v>
      </c>
      <c r="AU1792" s="19" t="s">
        <v>85</v>
      </c>
    </row>
    <row r="1793" s="2" customFormat="1">
      <c r="A1793" s="40"/>
      <c r="B1793" s="41"/>
      <c r="C1793" s="42"/>
      <c r="D1793" s="232" t="s">
        <v>155</v>
      </c>
      <c r="E1793" s="42"/>
      <c r="F1793" s="233" t="s">
        <v>1914</v>
      </c>
      <c r="G1793" s="42"/>
      <c r="H1793" s="42"/>
      <c r="I1793" s="229"/>
      <c r="J1793" s="42"/>
      <c r="K1793" s="42"/>
      <c r="L1793" s="46"/>
      <c r="M1793" s="230"/>
      <c r="N1793" s="231"/>
      <c r="O1793" s="86"/>
      <c r="P1793" s="86"/>
      <c r="Q1793" s="86"/>
      <c r="R1793" s="86"/>
      <c r="S1793" s="86"/>
      <c r="T1793" s="87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T1793" s="19" t="s">
        <v>155</v>
      </c>
      <c r="AU1793" s="19" t="s">
        <v>85</v>
      </c>
    </row>
    <row r="1794" s="2" customFormat="1" ht="14.4" customHeight="1">
      <c r="A1794" s="40"/>
      <c r="B1794" s="41"/>
      <c r="C1794" s="214" t="s">
        <v>1915</v>
      </c>
      <c r="D1794" s="214" t="s">
        <v>147</v>
      </c>
      <c r="E1794" s="215" t="s">
        <v>221</v>
      </c>
      <c r="F1794" s="216" t="s">
        <v>222</v>
      </c>
      <c r="G1794" s="217" t="s">
        <v>1878</v>
      </c>
      <c r="H1794" s="218">
        <v>1</v>
      </c>
      <c r="I1794" s="219"/>
      <c r="J1794" s="220">
        <f>ROUND(I1794*H1794,2)</f>
        <v>0</v>
      </c>
      <c r="K1794" s="216" t="s">
        <v>151</v>
      </c>
      <c r="L1794" s="46"/>
      <c r="M1794" s="221" t="s">
        <v>19</v>
      </c>
      <c r="N1794" s="222" t="s">
        <v>46</v>
      </c>
      <c r="O1794" s="86"/>
      <c r="P1794" s="223">
        <f>O1794*H1794</f>
        <v>0</v>
      </c>
      <c r="Q1794" s="223">
        <v>0</v>
      </c>
      <c r="R1794" s="223">
        <f>Q1794*H1794</f>
        <v>0</v>
      </c>
      <c r="S1794" s="223">
        <v>0</v>
      </c>
      <c r="T1794" s="224">
        <f>S1794*H1794</f>
        <v>0</v>
      </c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R1794" s="225" t="s">
        <v>152</v>
      </c>
      <c r="AT1794" s="225" t="s">
        <v>147</v>
      </c>
      <c r="AU1794" s="225" t="s">
        <v>85</v>
      </c>
      <c r="AY1794" s="19" t="s">
        <v>144</v>
      </c>
      <c r="BE1794" s="226">
        <f>IF(N1794="základní",J1794,0)</f>
        <v>0</v>
      </c>
      <c r="BF1794" s="226">
        <f>IF(N1794="snížená",J1794,0)</f>
        <v>0</v>
      </c>
      <c r="BG1794" s="226">
        <f>IF(N1794="zákl. přenesená",J1794,0)</f>
        <v>0</v>
      </c>
      <c r="BH1794" s="226">
        <f>IF(N1794="sníž. přenesená",J1794,0)</f>
        <v>0</v>
      </c>
      <c r="BI1794" s="226">
        <f>IF(N1794="nulová",J1794,0)</f>
        <v>0</v>
      </c>
      <c r="BJ1794" s="19" t="s">
        <v>83</v>
      </c>
      <c r="BK1794" s="226">
        <f>ROUND(I1794*H1794,2)</f>
        <v>0</v>
      </c>
      <c r="BL1794" s="19" t="s">
        <v>152</v>
      </c>
      <c r="BM1794" s="225" t="s">
        <v>1916</v>
      </c>
    </row>
    <row r="1795" s="2" customFormat="1">
      <c r="A1795" s="40"/>
      <c r="B1795" s="41"/>
      <c r="C1795" s="42"/>
      <c r="D1795" s="227" t="s">
        <v>154</v>
      </c>
      <c r="E1795" s="42"/>
      <c r="F1795" s="228" t="s">
        <v>222</v>
      </c>
      <c r="G1795" s="42"/>
      <c r="H1795" s="42"/>
      <c r="I1795" s="229"/>
      <c r="J1795" s="42"/>
      <c r="K1795" s="42"/>
      <c r="L1795" s="46"/>
      <c r="M1795" s="230"/>
      <c r="N1795" s="231"/>
      <c r="O1795" s="86"/>
      <c r="P1795" s="86"/>
      <c r="Q1795" s="86"/>
      <c r="R1795" s="86"/>
      <c r="S1795" s="86"/>
      <c r="T1795" s="87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T1795" s="19" t="s">
        <v>154</v>
      </c>
      <c r="AU1795" s="19" t="s">
        <v>85</v>
      </c>
    </row>
    <row r="1796" s="2" customFormat="1">
      <c r="A1796" s="40"/>
      <c r="B1796" s="41"/>
      <c r="C1796" s="42"/>
      <c r="D1796" s="232" t="s">
        <v>155</v>
      </c>
      <c r="E1796" s="42"/>
      <c r="F1796" s="233" t="s">
        <v>1917</v>
      </c>
      <c r="G1796" s="42"/>
      <c r="H1796" s="42"/>
      <c r="I1796" s="229"/>
      <c r="J1796" s="42"/>
      <c r="K1796" s="42"/>
      <c r="L1796" s="46"/>
      <c r="M1796" s="230"/>
      <c r="N1796" s="231"/>
      <c r="O1796" s="86"/>
      <c r="P1796" s="86"/>
      <c r="Q1796" s="86"/>
      <c r="R1796" s="86"/>
      <c r="S1796" s="86"/>
      <c r="T1796" s="87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T1796" s="19" t="s">
        <v>155</v>
      </c>
      <c r="AU1796" s="19" t="s">
        <v>85</v>
      </c>
    </row>
    <row r="1797" s="12" customFormat="1" ht="22.8" customHeight="1">
      <c r="A1797" s="12"/>
      <c r="B1797" s="198"/>
      <c r="C1797" s="199"/>
      <c r="D1797" s="200" t="s">
        <v>74</v>
      </c>
      <c r="E1797" s="212" t="s">
        <v>225</v>
      </c>
      <c r="F1797" s="212" t="s">
        <v>226</v>
      </c>
      <c r="G1797" s="199"/>
      <c r="H1797" s="199"/>
      <c r="I1797" s="202"/>
      <c r="J1797" s="213">
        <f>BK1797</f>
        <v>0</v>
      </c>
      <c r="K1797" s="199"/>
      <c r="L1797" s="204"/>
      <c r="M1797" s="205"/>
      <c r="N1797" s="206"/>
      <c r="O1797" s="206"/>
      <c r="P1797" s="207">
        <f>SUM(P1798:P1802)</f>
        <v>0</v>
      </c>
      <c r="Q1797" s="206"/>
      <c r="R1797" s="207">
        <f>SUM(R1798:R1802)</f>
        <v>0</v>
      </c>
      <c r="S1797" s="206"/>
      <c r="T1797" s="208">
        <f>SUM(T1798:T1802)</f>
        <v>0</v>
      </c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R1797" s="209" t="s">
        <v>143</v>
      </c>
      <c r="AT1797" s="210" t="s">
        <v>74</v>
      </c>
      <c r="AU1797" s="210" t="s">
        <v>83</v>
      </c>
      <c r="AY1797" s="209" t="s">
        <v>144</v>
      </c>
      <c r="BK1797" s="211">
        <f>SUM(BK1798:BK1802)</f>
        <v>0</v>
      </c>
    </row>
    <row r="1798" s="2" customFormat="1" ht="14.4" customHeight="1">
      <c r="A1798" s="40"/>
      <c r="B1798" s="41"/>
      <c r="C1798" s="214" t="s">
        <v>1918</v>
      </c>
      <c r="D1798" s="214" t="s">
        <v>147</v>
      </c>
      <c r="E1798" s="215" t="s">
        <v>1919</v>
      </c>
      <c r="F1798" s="216" t="s">
        <v>1920</v>
      </c>
      <c r="G1798" s="217" t="s">
        <v>1435</v>
      </c>
      <c r="H1798" s="218">
        <v>2</v>
      </c>
      <c r="I1798" s="219"/>
      <c r="J1798" s="220">
        <f>ROUND(I1798*H1798,2)</f>
        <v>0</v>
      </c>
      <c r="K1798" s="216" t="s">
        <v>151</v>
      </c>
      <c r="L1798" s="46"/>
      <c r="M1798" s="221" t="s">
        <v>19</v>
      </c>
      <c r="N1798" s="222" t="s">
        <v>46</v>
      </c>
      <c r="O1798" s="86"/>
      <c r="P1798" s="223">
        <f>O1798*H1798</f>
        <v>0</v>
      </c>
      <c r="Q1798" s="223">
        <v>0</v>
      </c>
      <c r="R1798" s="223">
        <f>Q1798*H1798</f>
        <v>0</v>
      </c>
      <c r="S1798" s="223">
        <v>0</v>
      </c>
      <c r="T1798" s="224">
        <f>S1798*H1798</f>
        <v>0</v>
      </c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R1798" s="225" t="s">
        <v>152</v>
      </c>
      <c r="AT1798" s="225" t="s">
        <v>147</v>
      </c>
      <c r="AU1798" s="225" t="s">
        <v>85</v>
      </c>
      <c r="AY1798" s="19" t="s">
        <v>144</v>
      </c>
      <c r="BE1798" s="226">
        <f>IF(N1798="základní",J1798,0)</f>
        <v>0</v>
      </c>
      <c r="BF1798" s="226">
        <f>IF(N1798="snížená",J1798,0)</f>
        <v>0</v>
      </c>
      <c r="BG1798" s="226">
        <f>IF(N1798="zákl. přenesená",J1798,0)</f>
        <v>0</v>
      </c>
      <c r="BH1798" s="226">
        <f>IF(N1798="sníž. přenesená",J1798,0)</f>
        <v>0</v>
      </c>
      <c r="BI1798" s="226">
        <f>IF(N1798="nulová",J1798,0)</f>
        <v>0</v>
      </c>
      <c r="BJ1798" s="19" t="s">
        <v>83</v>
      </c>
      <c r="BK1798" s="226">
        <f>ROUND(I1798*H1798,2)</f>
        <v>0</v>
      </c>
      <c r="BL1798" s="19" t="s">
        <v>152</v>
      </c>
      <c r="BM1798" s="225" t="s">
        <v>1921</v>
      </c>
    </row>
    <row r="1799" s="2" customFormat="1">
      <c r="A1799" s="40"/>
      <c r="B1799" s="41"/>
      <c r="C1799" s="42"/>
      <c r="D1799" s="227" t="s">
        <v>154</v>
      </c>
      <c r="E1799" s="42"/>
      <c r="F1799" s="228" t="s">
        <v>1920</v>
      </c>
      <c r="G1799" s="42"/>
      <c r="H1799" s="42"/>
      <c r="I1799" s="229"/>
      <c r="J1799" s="42"/>
      <c r="K1799" s="42"/>
      <c r="L1799" s="46"/>
      <c r="M1799" s="230"/>
      <c r="N1799" s="231"/>
      <c r="O1799" s="86"/>
      <c r="P1799" s="86"/>
      <c r="Q1799" s="86"/>
      <c r="R1799" s="86"/>
      <c r="S1799" s="86"/>
      <c r="T1799" s="87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T1799" s="19" t="s">
        <v>154</v>
      </c>
      <c r="AU1799" s="19" t="s">
        <v>85</v>
      </c>
    </row>
    <row r="1800" s="2" customFormat="1">
      <c r="A1800" s="40"/>
      <c r="B1800" s="41"/>
      <c r="C1800" s="42"/>
      <c r="D1800" s="232" t="s">
        <v>155</v>
      </c>
      <c r="E1800" s="42"/>
      <c r="F1800" s="233" t="s">
        <v>1922</v>
      </c>
      <c r="G1800" s="42"/>
      <c r="H1800" s="42"/>
      <c r="I1800" s="229"/>
      <c r="J1800" s="42"/>
      <c r="K1800" s="42"/>
      <c r="L1800" s="46"/>
      <c r="M1800" s="230"/>
      <c r="N1800" s="231"/>
      <c r="O1800" s="86"/>
      <c r="P1800" s="86"/>
      <c r="Q1800" s="86"/>
      <c r="R1800" s="86"/>
      <c r="S1800" s="86"/>
      <c r="T1800" s="87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T1800" s="19" t="s">
        <v>155</v>
      </c>
      <c r="AU1800" s="19" t="s">
        <v>85</v>
      </c>
    </row>
    <row r="1801" s="13" customFormat="1">
      <c r="A1801" s="13"/>
      <c r="B1801" s="235"/>
      <c r="C1801" s="236"/>
      <c r="D1801" s="227" t="s">
        <v>173</v>
      </c>
      <c r="E1801" s="237" t="s">
        <v>19</v>
      </c>
      <c r="F1801" s="238" t="s">
        <v>85</v>
      </c>
      <c r="G1801" s="236"/>
      <c r="H1801" s="239">
        <v>2</v>
      </c>
      <c r="I1801" s="240"/>
      <c r="J1801" s="236"/>
      <c r="K1801" s="236"/>
      <c r="L1801" s="241"/>
      <c r="M1801" s="242"/>
      <c r="N1801" s="243"/>
      <c r="O1801" s="243"/>
      <c r="P1801" s="243"/>
      <c r="Q1801" s="243"/>
      <c r="R1801" s="243"/>
      <c r="S1801" s="243"/>
      <c r="T1801" s="244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45" t="s">
        <v>173</v>
      </c>
      <c r="AU1801" s="245" t="s">
        <v>85</v>
      </c>
      <c r="AV1801" s="13" t="s">
        <v>85</v>
      </c>
      <c r="AW1801" s="13" t="s">
        <v>37</v>
      </c>
      <c r="AX1801" s="13" t="s">
        <v>75</v>
      </c>
      <c r="AY1801" s="245" t="s">
        <v>144</v>
      </c>
    </row>
    <row r="1802" s="14" customFormat="1">
      <c r="A1802" s="14"/>
      <c r="B1802" s="246"/>
      <c r="C1802" s="247"/>
      <c r="D1802" s="227" t="s">
        <v>173</v>
      </c>
      <c r="E1802" s="248" t="s">
        <v>19</v>
      </c>
      <c r="F1802" s="249" t="s">
        <v>175</v>
      </c>
      <c r="G1802" s="247"/>
      <c r="H1802" s="250">
        <v>2</v>
      </c>
      <c r="I1802" s="251"/>
      <c r="J1802" s="247"/>
      <c r="K1802" s="247"/>
      <c r="L1802" s="252"/>
      <c r="M1802" s="253"/>
      <c r="N1802" s="254"/>
      <c r="O1802" s="254"/>
      <c r="P1802" s="254"/>
      <c r="Q1802" s="254"/>
      <c r="R1802" s="254"/>
      <c r="S1802" s="254"/>
      <c r="T1802" s="255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56" t="s">
        <v>173</v>
      </c>
      <c r="AU1802" s="256" t="s">
        <v>85</v>
      </c>
      <c r="AV1802" s="14" t="s">
        <v>176</v>
      </c>
      <c r="AW1802" s="14" t="s">
        <v>37</v>
      </c>
      <c r="AX1802" s="14" t="s">
        <v>83</v>
      </c>
      <c r="AY1802" s="256" t="s">
        <v>144</v>
      </c>
    </row>
    <row r="1803" s="12" customFormat="1" ht="22.8" customHeight="1">
      <c r="A1803" s="12"/>
      <c r="B1803" s="198"/>
      <c r="C1803" s="199"/>
      <c r="D1803" s="200" t="s">
        <v>74</v>
      </c>
      <c r="E1803" s="212" t="s">
        <v>248</v>
      </c>
      <c r="F1803" s="212" t="s">
        <v>249</v>
      </c>
      <c r="G1803" s="199"/>
      <c r="H1803" s="199"/>
      <c r="I1803" s="202"/>
      <c r="J1803" s="213">
        <f>BK1803</f>
        <v>0</v>
      </c>
      <c r="K1803" s="199"/>
      <c r="L1803" s="204"/>
      <c r="M1803" s="205"/>
      <c r="N1803" s="206"/>
      <c r="O1803" s="206"/>
      <c r="P1803" s="207">
        <f>SUM(P1804:P1806)</f>
        <v>0</v>
      </c>
      <c r="Q1803" s="206"/>
      <c r="R1803" s="207">
        <f>SUM(R1804:R1806)</f>
        <v>0</v>
      </c>
      <c r="S1803" s="206"/>
      <c r="T1803" s="208">
        <f>SUM(T1804:T1806)</f>
        <v>0</v>
      </c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R1803" s="209" t="s">
        <v>143</v>
      </c>
      <c r="AT1803" s="210" t="s">
        <v>74</v>
      </c>
      <c r="AU1803" s="210" t="s">
        <v>83</v>
      </c>
      <c r="AY1803" s="209" t="s">
        <v>144</v>
      </c>
      <c r="BK1803" s="211">
        <f>SUM(BK1804:BK1806)</f>
        <v>0</v>
      </c>
    </row>
    <row r="1804" s="2" customFormat="1" ht="14.4" customHeight="1">
      <c r="A1804" s="40"/>
      <c r="B1804" s="41"/>
      <c r="C1804" s="214" t="s">
        <v>1923</v>
      </c>
      <c r="D1804" s="214" t="s">
        <v>147</v>
      </c>
      <c r="E1804" s="215" t="s">
        <v>1924</v>
      </c>
      <c r="F1804" s="216" t="s">
        <v>1925</v>
      </c>
      <c r="G1804" s="217" t="s">
        <v>1878</v>
      </c>
      <c r="H1804" s="218">
        <v>1</v>
      </c>
      <c r="I1804" s="219"/>
      <c r="J1804" s="220">
        <f>ROUND(I1804*H1804,2)</f>
        <v>0</v>
      </c>
      <c r="K1804" s="216" t="s">
        <v>151</v>
      </c>
      <c r="L1804" s="46"/>
      <c r="M1804" s="221" t="s">
        <v>19</v>
      </c>
      <c r="N1804" s="222" t="s">
        <v>46</v>
      </c>
      <c r="O1804" s="86"/>
      <c r="P1804" s="223">
        <f>O1804*H1804</f>
        <v>0</v>
      </c>
      <c r="Q1804" s="223">
        <v>0</v>
      </c>
      <c r="R1804" s="223">
        <f>Q1804*H1804</f>
        <v>0</v>
      </c>
      <c r="S1804" s="223">
        <v>0</v>
      </c>
      <c r="T1804" s="224">
        <f>S1804*H1804</f>
        <v>0</v>
      </c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R1804" s="225" t="s">
        <v>152</v>
      </c>
      <c r="AT1804" s="225" t="s">
        <v>147</v>
      </c>
      <c r="AU1804" s="225" t="s">
        <v>85</v>
      </c>
      <c r="AY1804" s="19" t="s">
        <v>144</v>
      </c>
      <c r="BE1804" s="226">
        <f>IF(N1804="základní",J1804,0)</f>
        <v>0</v>
      </c>
      <c r="BF1804" s="226">
        <f>IF(N1804="snížená",J1804,0)</f>
        <v>0</v>
      </c>
      <c r="BG1804" s="226">
        <f>IF(N1804="zákl. přenesená",J1804,0)</f>
        <v>0</v>
      </c>
      <c r="BH1804" s="226">
        <f>IF(N1804="sníž. přenesená",J1804,0)</f>
        <v>0</v>
      </c>
      <c r="BI1804" s="226">
        <f>IF(N1804="nulová",J1804,0)</f>
        <v>0</v>
      </c>
      <c r="BJ1804" s="19" t="s">
        <v>83</v>
      </c>
      <c r="BK1804" s="226">
        <f>ROUND(I1804*H1804,2)</f>
        <v>0</v>
      </c>
      <c r="BL1804" s="19" t="s">
        <v>152</v>
      </c>
      <c r="BM1804" s="225" t="s">
        <v>1926</v>
      </c>
    </row>
    <row r="1805" s="2" customFormat="1">
      <c r="A1805" s="40"/>
      <c r="B1805" s="41"/>
      <c r="C1805" s="42"/>
      <c r="D1805" s="227" t="s">
        <v>154</v>
      </c>
      <c r="E1805" s="42"/>
      <c r="F1805" s="228" t="s">
        <v>1925</v>
      </c>
      <c r="G1805" s="42"/>
      <c r="H1805" s="42"/>
      <c r="I1805" s="229"/>
      <c r="J1805" s="42"/>
      <c r="K1805" s="42"/>
      <c r="L1805" s="46"/>
      <c r="M1805" s="230"/>
      <c r="N1805" s="231"/>
      <c r="O1805" s="86"/>
      <c r="P1805" s="86"/>
      <c r="Q1805" s="86"/>
      <c r="R1805" s="86"/>
      <c r="S1805" s="86"/>
      <c r="T1805" s="87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T1805" s="19" t="s">
        <v>154</v>
      </c>
      <c r="AU1805" s="19" t="s">
        <v>85</v>
      </c>
    </row>
    <row r="1806" s="2" customFormat="1">
      <c r="A1806" s="40"/>
      <c r="B1806" s="41"/>
      <c r="C1806" s="42"/>
      <c r="D1806" s="232" t="s">
        <v>155</v>
      </c>
      <c r="E1806" s="42"/>
      <c r="F1806" s="233" t="s">
        <v>1927</v>
      </c>
      <c r="G1806" s="42"/>
      <c r="H1806" s="42"/>
      <c r="I1806" s="229"/>
      <c r="J1806" s="42"/>
      <c r="K1806" s="42"/>
      <c r="L1806" s="46"/>
      <c r="M1806" s="230"/>
      <c r="N1806" s="231"/>
      <c r="O1806" s="86"/>
      <c r="P1806" s="86"/>
      <c r="Q1806" s="86"/>
      <c r="R1806" s="86"/>
      <c r="S1806" s="86"/>
      <c r="T1806" s="87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T1806" s="19" t="s">
        <v>155</v>
      </c>
      <c r="AU1806" s="19" t="s">
        <v>85</v>
      </c>
    </row>
    <row r="1807" s="12" customFormat="1" ht="22.8" customHeight="1">
      <c r="A1807" s="12"/>
      <c r="B1807" s="198"/>
      <c r="C1807" s="199"/>
      <c r="D1807" s="200" t="s">
        <v>74</v>
      </c>
      <c r="E1807" s="212" t="s">
        <v>256</v>
      </c>
      <c r="F1807" s="212" t="s">
        <v>257</v>
      </c>
      <c r="G1807" s="199"/>
      <c r="H1807" s="199"/>
      <c r="I1807" s="202"/>
      <c r="J1807" s="213">
        <f>BK1807</f>
        <v>0</v>
      </c>
      <c r="K1807" s="199"/>
      <c r="L1807" s="204"/>
      <c r="M1807" s="205"/>
      <c r="N1807" s="206"/>
      <c r="O1807" s="206"/>
      <c r="P1807" s="207">
        <f>SUM(P1808:P1810)</f>
        <v>0</v>
      </c>
      <c r="Q1807" s="206"/>
      <c r="R1807" s="207">
        <f>SUM(R1808:R1810)</f>
        <v>0</v>
      </c>
      <c r="S1807" s="206"/>
      <c r="T1807" s="208">
        <f>SUM(T1808:T1810)</f>
        <v>0</v>
      </c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R1807" s="209" t="s">
        <v>143</v>
      </c>
      <c r="AT1807" s="210" t="s">
        <v>74</v>
      </c>
      <c r="AU1807" s="210" t="s">
        <v>83</v>
      </c>
      <c r="AY1807" s="209" t="s">
        <v>144</v>
      </c>
      <c r="BK1807" s="211">
        <f>SUM(BK1808:BK1810)</f>
        <v>0</v>
      </c>
    </row>
    <row r="1808" s="2" customFormat="1" ht="14.4" customHeight="1">
      <c r="A1808" s="40"/>
      <c r="B1808" s="41"/>
      <c r="C1808" s="214" t="s">
        <v>1928</v>
      </c>
      <c r="D1808" s="214" t="s">
        <v>147</v>
      </c>
      <c r="E1808" s="215" t="s">
        <v>259</v>
      </c>
      <c r="F1808" s="216" t="s">
        <v>260</v>
      </c>
      <c r="G1808" s="217" t="s">
        <v>194</v>
      </c>
      <c r="H1808" s="218">
        <v>1</v>
      </c>
      <c r="I1808" s="219"/>
      <c r="J1808" s="220">
        <f>ROUND(I1808*H1808,2)</f>
        <v>0</v>
      </c>
      <c r="K1808" s="216" t="s">
        <v>151</v>
      </c>
      <c r="L1808" s="46"/>
      <c r="M1808" s="221" t="s">
        <v>19</v>
      </c>
      <c r="N1808" s="222" t="s">
        <v>46</v>
      </c>
      <c r="O1808" s="86"/>
      <c r="P1808" s="223">
        <f>O1808*H1808</f>
        <v>0</v>
      </c>
      <c r="Q1808" s="223">
        <v>0</v>
      </c>
      <c r="R1808" s="223">
        <f>Q1808*H1808</f>
        <v>0</v>
      </c>
      <c r="S1808" s="223">
        <v>0</v>
      </c>
      <c r="T1808" s="224">
        <f>S1808*H1808</f>
        <v>0</v>
      </c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R1808" s="225" t="s">
        <v>152</v>
      </c>
      <c r="AT1808" s="225" t="s">
        <v>147</v>
      </c>
      <c r="AU1808" s="225" t="s">
        <v>85</v>
      </c>
      <c r="AY1808" s="19" t="s">
        <v>144</v>
      </c>
      <c r="BE1808" s="226">
        <f>IF(N1808="základní",J1808,0)</f>
        <v>0</v>
      </c>
      <c r="BF1808" s="226">
        <f>IF(N1808="snížená",J1808,0)</f>
        <v>0</v>
      </c>
      <c r="BG1808" s="226">
        <f>IF(N1808="zákl. přenesená",J1808,0)</f>
        <v>0</v>
      </c>
      <c r="BH1808" s="226">
        <f>IF(N1808="sníž. přenesená",J1808,0)</f>
        <v>0</v>
      </c>
      <c r="BI1808" s="226">
        <f>IF(N1808="nulová",J1808,0)</f>
        <v>0</v>
      </c>
      <c r="BJ1808" s="19" t="s">
        <v>83</v>
      </c>
      <c r="BK1808" s="226">
        <f>ROUND(I1808*H1808,2)</f>
        <v>0</v>
      </c>
      <c r="BL1808" s="19" t="s">
        <v>152</v>
      </c>
      <c r="BM1808" s="225" t="s">
        <v>1929</v>
      </c>
    </row>
    <row r="1809" s="2" customFormat="1">
      <c r="A1809" s="40"/>
      <c r="B1809" s="41"/>
      <c r="C1809" s="42"/>
      <c r="D1809" s="227" t="s">
        <v>154</v>
      </c>
      <c r="E1809" s="42"/>
      <c r="F1809" s="228" t="s">
        <v>260</v>
      </c>
      <c r="G1809" s="42"/>
      <c r="H1809" s="42"/>
      <c r="I1809" s="229"/>
      <c r="J1809" s="42"/>
      <c r="K1809" s="42"/>
      <c r="L1809" s="46"/>
      <c r="M1809" s="230"/>
      <c r="N1809" s="231"/>
      <c r="O1809" s="86"/>
      <c r="P1809" s="86"/>
      <c r="Q1809" s="86"/>
      <c r="R1809" s="86"/>
      <c r="S1809" s="86"/>
      <c r="T1809" s="87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T1809" s="19" t="s">
        <v>154</v>
      </c>
      <c r="AU1809" s="19" t="s">
        <v>85</v>
      </c>
    </row>
    <row r="1810" s="2" customFormat="1">
      <c r="A1810" s="40"/>
      <c r="B1810" s="41"/>
      <c r="C1810" s="42"/>
      <c r="D1810" s="232" t="s">
        <v>155</v>
      </c>
      <c r="E1810" s="42"/>
      <c r="F1810" s="233" t="s">
        <v>1930</v>
      </c>
      <c r="G1810" s="42"/>
      <c r="H1810" s="42"/>
      <c r="I1810" s="229"/>
      <c r="J1810" s="42"/>
      <c r="K1810" s="42"/>
      <c r="L1810" s="46"/>
      <c r="M1810" s="230"/>
      <c r="N1810" s="231"/>
      <c r="O1810" s="86"/>
      <c r="P1810" s="86"/>
      <c r="Q1810" s="86"/>
      <c r="R1810" s="86"/>
      <c r="S1810" s="86"/>
      <c r="T1810" s="87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T1810" s="19" t="s">
        <v>155</v>
      </c>
      <c r="AU1810" s="19" t="s">
        <v>85</v>
      </c>
    </row>
    <row r="1811" s="12" customFormat="1" ht="22.8" customHeight="1">
      <c r="A1811" s="12"/>
      <c r="B1811" s="198"/>
      <c r="C1811" s="199"/>
      <c r="D1811" s="200" t="s">
        <v>74</v>
      </c>
      <c r="E1811" s="212" t="s">
        <v>281</v>
      </c>
      <c r="F1811" s="212" t="s">
        <v>282</v>
      </c>
      <c r="G1811" s="199"/>
      <c r="H1811" s="199"/>
      <c r="I1811" s="202"/>
      <c r="J1811" s="213">
        <f>BK1811</f>
        <v>0</v>
      </c>
      <c r="K1811" s="199"/>
      <c r="L1811" s="204"/>
      <c r="M1811" s="205"/>
      <c r="N1811" s="206"/>
      <c r="O1811" s="206"/>
      <c r="P1811" s="207">
        <f>SUM(P1812:P1820)</f>
        <v>0</v>
      </c>
      <c r="Q1811" s="206"/>
      <c r="R1811" s="207">
        <f>SUM(R1812:R1820)</f>
        <v>0</v>
      </c>
      <c r="S1811" s="206"/>
      <c r="T1811" s="208">
        <f>SUM(T1812:T1820)</f>
        <v>0</v>
      </c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R1811" s="209" t="s">
        <v>143</v>
      </c>
      <c r="AT1811" s="210" t="s">
        <v>74</v>
      </c>
      <c r="AU1811" s="210" t="s">
        <v>83</v>
      </c>
      <c r="AY1811" s="209" t="s">
        <v>144</v>
      </c>
      <c r="BK1811" s="211">
        <f>SUM(BK1812:BK1820)</f>
        <v>0</v>
      </c>
    </row>
    <row r="1812" s="2" customFormat="1" ht="14.4" customHeight="1">
      <c r="A1812" s="40"/>
      <c r="B1812" s="41"/>
      <c r="C1812" s="214" t="s">
        <v>1931</v>
      </c>
      <c r="D1812" s="214" t="s">
        <v>147</v>
      </c>
      <c r="E1812" s="215" t="s">
        <v>1932</v>
      </c>
      <c r="F1812" s="216" t="s">
        <v>1933</v>
      </c>
      <c r="G1812" s="217" t="s">
        <v>1878</v>
      </c>
      <c r="H1812" s="218">
        <v>1</v>
      </c>
      <c r="I1812" s="219"/>
      <c r="J1812" s="220">
        <f>ROUND(I1812*H1812,2)</f>
        <v>0</v>
      </c>
      <c r="K1812" s="216" t="s">
        <v>151</v>
      </c>
      <c r="L1812" s="46"/>
      <c r="M1812" s="221" t="s">
        <v>19</v>
      </c>
      <c r="N1812" s="222" t="s">
        <v>46</v>
      </c>
      <c r="O1812" s="86"/>
      <c r="P1812" s="223">
        <f>O1812*H1812</f>
        <v>0</v>
      </c>
      <c r="Q1812" s="223">
        <v>0</v>
      </c>
      <c r="R1812" s="223">
        <f>Q1812*H1812</f>
        <v>0</v>
      </c>
      <c r="S1812" s="223">
        <v>0</v>
      </c>
      <c r="T1812" s="224">
        <f>S1812*H1812</f>
        <v>0</v>
      </c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R1812" s="225" t="s">
        <v>152</v>
      </c>
      <c r="AT1812" s="225" t="s">
        <v>147</v>
      </c>
      <c r="AU1812" s="225" t="s">
        <v>85</v>
      </c>
      <c r="AY1812" s="19" t="s">
        <v>144</v>
      </c>
      <c r="BE1812" s="226">
        <f>IF(N1812="základní",J1812,0)</f>
        <v>0</v>
      </c>
      <c r="BF1812" s="226">
        <f>IF(N1812="snížená",J1812,0)</f>
        <v>0</v>
      </c>
      <c r="BG1812" s="226">
        <f>IF(N1812="zákl. přenesená",J1812,0)</f>
        <v>0</v>
      </c>
      <c r="BH1812" s="226">
        <f>IF(N1812="sníž. přenesená",J1812,0)</f>
        <v>0</v>
      </c>
      <c r="BI1812" s="226">
        <f>IF(N1812="nulová",J1812,0)</f>
        <v>0</v>
      </c>
      <c r="BJ1812" s="19" t="s">
        <v>83</v>
      </c>
      <c r="BK1812" s="226">
        <f>ROUND(I1812*H1812,2)</f>
        <v>0</v>
      </c>
      <c r="BL1812" s="19" t="s">
        <v>152</v>
      </c>
      <c r="BM1812" s="225" t="s">
        <v>1934</v>
      </c>
    </row>
    <row r="1813" s="2" customFormat="1">
      <c r="A1813" s="40"/>
      <c r="B1813" s="41"/>
      <c r="C1813" s="42"/>
      <c r="D1813" s="227" t="s">
        <v>154</v>
      </c>
      <c r="E1813" s="42"/>
      <c r="F1813" s="228" t="s">
        <v>1933</v>
      </c>
      <c r="G1813" s="42"/>
      <c r="H1813" s="42"/>
      <c r="I1813" s="229"/>
      <c r="J1813" s="42"/>
      <c r="K1813" s="42"/>
      <c r="L1813" s="46"/>
      <c r="M1813" s="230"/>
      <c r="N1813" s="231"/>
      <c r="O1813" s="86"/>
      <c r="P1813" s="86"/>
      <c r="Q1813" s="86"/>
      <c r="R1813" s="86"/>
      <c r="S1813" s="86"/>
      <c r="T1813" s="87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T1813" s="19" t="s">
        <v>154</v>
      </c>
      <c r="AU1813" s="19" t="s">
        <v>85</v>
      </c>
    </row>
    <row r="1814" s="2" customFormat="1">
      <c r="A1814" s="40"/>
      <c r="B1814" s="41"/>
      <c r="C1814" s="42"/>
      <c r="D1814" s="232" t="s">
        <v>155</v>
      </c>
      <c r="E1814" s="42"/>
      <c r="F1814" s="233" t="s">
        <v>1935</v>
      </c>
      <c r="G1814" s="42"/>
      <c r="H1814" s="42"/>
      <c r="I1814" s="229"/>
      <c r="J1814" s="42"/>
      <c r="K1814" s="42"/>
      <c r="L1814" s="46"/>
      <c r="M1814" s="230"/>
      <c r="N1814" s="231"/>
      <c r="O1814" s="86"/>
      <c r="P1814" s="86"/>
      <c r="Q1814" s="86"/>
      <c r="R1814" s="86"/>
      <c r="S1814" s="86"/>
      <c r="T1814" s="87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T1814" s="19" t="s">
        <v>155</v>
      </c>
      <c r="AU1814" s="19" t="s">
        <v>85</v>
      </c>
    </row>
    <row r="1815" s="2" customFormat="1" ht="14.4" customHeight="1">
      <c r="A1815" s="40"/>
      <c r="B1815" s="41"/>
      <c r="C1815" s="214" t="s">
        <v>1936</v>
      </c>
      <c r="D1815" s="214" t="s">
        <v>147</v>
      </c>
      <c r="E1815" s="215" t="s">
        <v>1937</v>
      </c>
      <c r="F1815" s="216" t="s">
        <v>1938</v>
      </c>
      <c r="G1815" s="217" t="s">
        <v>194</v>
      </c>
      <c r="H1815" s="218">
        <v>1</v>
      </c>
      <c r="I1815" s="219"/>
      <c r="J1815" s="220">
        <f>ROUND(I1815*H1815,2)</f>
        <v>0</v>
      </c>
      <c r="K1815" s="216" t="s">
        <v>19</v>
      </c>
      <c r="L1815" s="46"/>
      <c r="M1815" s="221" t="s">
        <v>19</v>
      </c>
      <c r="N1815" s="222" t="s">
        <v>46</v>
      </c>
      <c r="O1815" s="86"/>
      <c r="P1815" s="223">
        <f>O1815*H1815</f>
        <v>0</v>
      </c>
      <c r="Q1815" s="223">
        <v>0</v>
      </c>
      <c r="R1815" s="223">
        <f>Q1815*H1815</f>
        <v>0</v>
      </c>
      <c r="S1815" s="223">
        <v>0</v>
      </c>
      <c r="T1815" s="224">
        <f>S1815*H1815</f>
        <v>0</v>
      </c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R1815" s="225" t="s">
        <v>152</v>
      </c>
      <c r="AT1815" s="225" t="s">
        <v>147</v>
      </c>
      <c r="AU1815" s="225" t="s">
        <v>85</v>
      </c>
      <c r="AY1815" s="19" t="s">
        <v>144</v>
      </c>
      <c r="BE1815" s="226">
        <f>IF(N1815="základní",J1815,0)</f>
        <v>0</v>
      </c>
      <c r="BF1815" s="226">
        <f>IF(N1815="snížená",J1815,0)</f>
        <v>0</v>
      </c>
      <c r="BG1815" s="226">
        <f>IF(N1815="zákl. přenesená",J1815,0)</f>
        <v>0</v>
      </c>
      <c r="BH1815" s="226">
        <f>IF(N1815="sníž. přenesená",J1815,0)</f>
        <v>0</v>
      </c>
      <c r="BI1815" s="226">
        <f>IF(N1815="nulová",J1815,0)</f>
        <v>0</v>
      </c>
      <c r="BJ1815" s="19" t="s">
        <v>83</v>
      </c>
      <c r="BK1815" s="226">
        <f>ROUND(I1815*H1815,2)</f>
        <v>0</v>
      </c>
      <c r="BL1815" s="19" t="s">
        <v>152</v>
      </c>
      <c r="BM1815" s="225" t="s">
        <v>1939</v>
      </c>
    </row>
    <row r="1816" s="2" customFormat="1">
      <c r="A1816" s="40"/>
      <c r="B1816" s="41"/>
      <c r="C1816" s="42"/>
      <c r="D1816" s="227" t="s">
        <v>154</v>
      </c>
      <c r="E1816" s="42"/>
      <c r="F1816" s="228" t="s">
        <v>1938</v>
      </c>
      <c r="G1816" s="42"/>
      <c r="H1816" s="42"/>
      <c r="I1816" s="229"/>
      <c r="J1816" s="42"/>
      <c r="K1816" s="42"/>
      <c r="L1816" s="46"/>
      <c r="M1816" s="230"/>
      <c r="N1816" s="231"/>
      <c r="O1816" s="86"/>
      <c r="P1816" s="86"/>
      <c r="Q1816" s="86"/>
      <c r="R1816" s="86"/>
      <c r="S1816" s="86"/>
      <c r="T1816" s="87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T1816" s="19" t="s">
        <v>154</v>
      </c>
      <c r="AU1816" s="19" t="s">
        <v>85</v>
      </c>
    </row>
    <row r="1817" s="2" customFormat="1">
      <c r="A1817" s="40"/>
      <c r="B1817" s="41"/>
      <c r="C1817" s="42"/>
      <c r="D1817" s="227" t="s">
        <v>162</v>
      </c>
      <c r="E1817" s="42"/>
      <c r="F1817" s="234" t="s">
        <v>1940</v>
      </c>
      <c r="G1817" s="42"/>
      <c r="H1817" s="42"/>
      <c r="I1817" s="229"/>
      <c r="J1817" s="42"/>
      <c r="K1817" s="42"/>
      <c r="L1817" s="46"/>
      <c r="M1817" s="230"/>
      <c r="N1817" s="231"/>
      <c r="O1817" s="86"/>
      <c r="P1817" s="86"/>
      <c r="Q1817" s="86"/>
      <c r="R1817" s="86"/>
      <c r="S1817" s="86"/>
      <c r="T1817" s="87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T1817" s="19" t="s">
        <v>162</v>
      </c>
      <c r="AU1817" s="19" t="s">
        <v>85</v>
      </c>
    </row>
    <row r="1818" s="2" customFormat="1" ht="14.4" customHeight="1">
      <c r="A1818" s="40"/>
      <c r="B1818" s="41"/>
      <c r="C1818" s="214" t="s">
        <v>1734</v>
      </c>
      <c r="D1818" s="214" t="s">
        <v>147</v>
      </c>
      <c r="E1818" s="215" t="s">
        <v>1941</v>
      </c>
      <c r="F1818" s="216" t="s">
        <v>1942</v>
      </c>
      <c r="G1818" s="217" t="s">
        <v>194</v>
      </c>
      <c r="H1818" s="218">
        <v>1</v>
      </c>
      <c r="I1818" s="219"/>
      <c r="J1818" s="220">
        <f>ROUND(I1818*H1818,2)</f>
        <v>0</v>
      </c>
      <c r="K1818" s="216" t="s">
        <v>151</v>
      </c>
      <c r="L1818" s="46"/>
      <c r="M1818" s="221" t="s">
        <v>19</v>
      </c>
      <c r="N1818" s="222" t="s">
        <v>46</v>
      </c>
      <c r="O1818" s="86"/>
      <c r="P1818" s="223">
        <f>O1818*H1818</f>
        <v>0</v>
      </c>
      <c r="Q1818" s="223">
        <v>0</v>
      </c>
      <c r="R1818" s="223">
        <f>Q1818*H1818</f>
        <v>0</v>
      </c>
      <c r="S1818" s="223">
        <v>0</v>
      </c>
      <c r="T1818" s="224">
        <f>S1818*H1818</f>
        <v>0</v>
      </c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R1818" s="225" t="s">
        <v>152</v>
      </c>
      <c r="AT1818" s="225" t="s">
        <v>147</v>
      </c>
      <c r="AU1818" s="225" t="s">
        <v>85</v>
      </c>
      <c r="AY1818" s="19" t="s">
        <v>144</v>
      </c>
      <c r="BE1818" s="226">
        <f>IF(N1818="základní",J1818,0)</f>
        <v>0</v>
      </c>
      <c r="BF1818" s="226">
        <f>IF(N1818="snížená",J1818,0)</f>
        <v>0</v>
      </c>
      <c r="BG1818" s="226">
        <f>IF(N1818="zákl. přenesená",J1818,0)</f>
        <v>0</v>
      </c>
      <c r="BH1818" s="226">
        <f>IF(N1818="sníž. přenesená",J1818,0)</f>
        <v>0</v>
      </c>
      <c r="BI1818" s="226">
        <f>IF(N1818="nulová",J1818,0)</f>
        <v>0</v>
      </c>
      <c r="BJ1818" s="19" t="s">
        <v>83</v>
      </c>
      <c r="BK1818" s="226">
        <f>ROUND(I1818*H1818,2)</f>
        <v>0</v>
      </c>
      <c r="BL1818" s="19" t="s">
        <v>152</v>
      </c>
      <c r="BM1818" s="225" t="s">
        <v>1943</v>
      </c>
    </row>
    <row r="1819" s="2" customFormat="1">
      <c r="A1819" s="40"/>
      <c r="B1819" s="41"/>
      <c r="C1819" s="42"/>
      <c r="D1819" s="227" t="s">
        <v>154</v>
      </c>
      <c r="E1819" s="42"/>
      <c r="F1819" s="228" t="s">
        <v>1942</v>
      </c>
      <c r="G1819" s="42"/>
      <c r="H1819" s="42"/>
      <c r="I1819" s="229"/>
      <c r="J1819" s="42"/>
      <c r="K1819" s="42"/>
      <c r="L1819" s="46"/>
      <c r="M1819" s="230"/>
      <c r="N1819" s="231"/>
      <c r="O1819" s="86"/>
      <c r="P1819" s="86"/>
      <c r="Q1819" s="86"/>
      <c r="R1819" s="86"/>
      <c r="S1819" s="86"/>
      <c r="T1819" s="87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T1819" s="19" t="s">
        <v>154</v>
      </c>
      <c r="AU1819" s="19" t="s">
        <v>85</v>
      </c>
    </row>
    <row r="1820" s="2" customFormat="1">
      <c r="A1820" s="40"/>
      <c r="B1820" s="41"/>
      <c r="C1820" s="42"/>
      <c r="D1820" s="232" t="s">
        <v>155</v>
      </c>
      <c r="E1820" s="42"/>
      <c r="F1820" s="233" t="s">
        <v>1944</v>
      </c>
      <c r="G1820" s="42"/>
      <c r="H1820" s="42"/>
      <c r="I1820" s="229"/>
      <c r="J1820" s="42"/>
      <c r="K1820" s="42"/>
      <c r="L1820" s="46"/>
      <c r="M1820" s="257"/>
      <c r="N1820" s="258"/>
      <c r="O1820" s="259"/>
      <c r="P1820" s="259"/>
      <c r="Q1820" s="259"/>
      <c r="R1820" s="259"/>
      <c r="S1820" s="259"/>
      <c r="T1820" s="26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T1820" s="19" t="s">
        <v>155</v>
      </c>
      <c r="AU1820" s="19" t="s">
        <v>85</v>
      </c>
    </row>
    <row r="1821" s="2" customFormat="1" ht="6.96" customHeight="1">
      <c r="A1821" s="40"/>
      <c r="B1821" s="61"/>
      <c r="C1821" s="62"/>
      <c r="D1821" s="62"/>
      <c r="E1821" s="62"/>
      <c r="F1821" s="62"/>
      <c r="G1821" s="62"/>
      <c r="H1821" s="62"/>
      <c r="I1821" s="62"/>
      <c r="J1821" s="62"/>
      <c r="K1821" s="62"/>
      <c r="L1821" s="46"/>
      <c r="M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</row>
  </sheetData>
  <sheetProtection sheet="1" autoFilter="0" formatColumns="0" formatRows="0" objects="1" scenarios="1" spinCount="100000" saltValue="CFhOP2afl2BzPut3FEuatzsKGqZ1Gbevw8GnxObG+5Bm3z8kNG8hEwFFWY0jyqN7eNwdriPBTbIJo8I6GtHYbw==" hashValue="kD5DIpXf8ImNnJ/h3FyjQRghqjiOgaBzgtV0dNrFoq1+Qx51BI6HG5KDDjHnBQBT4s2i6i+b9RS+QUWWoRoJkw==" algorithmName="SHA-512" password="CC35"/>
  <autoFilter ref="C113:K1820"/>
  <mergeCells count="9">
    <mergeCell ref="E7:H7"/>
    <mergeCell ref="E9:H9"/>
    <mergeCell ref="E18:H18"/>
    <mergeCell ref="E27:H27"/>
    <mergeCell ref="E48:H48"/>
    <mergeCell ref="E50:H50"/>
    <mergeCell ref="E104:H104"/>
    <mergeCell ref="E106:H106"/>
    <mergeCell ref="L2:V2"/>
  </mergeCells>
  <hyperlinks>
    <hyperlink ref="F119" r:id="rId1" display="https://podminky.urs.cz/item/CS_URS_2022_01/113106171"/>
    <hyperlink ref="F125" r:id="rId2" display="https://podminky.urs.cz/item/CS_URS_2022_01/113202111"/>
    <hyperlink ref="F130" r:id="rId3" display="https://podminky.urs.cz/item/CS_URS_2022_01/119001401"/>
    <hyperlink ref="F135" r:id="rId4" display="https://podminky.urs.cz/item/CS_URS_2022_01/119001422"/>
    <hyperlink ref="F139" r:id="rId5" display="https://podminky.urs.cz/item/CS_URS_2022_01/119002121"/>
    <hyperlink ref="F144" r:id="rId6" display="https://podminky.urs.cz/item/CS_URS_2022_01/119002122"/>
    <hyperlink ref="F149" r:id="rId7" display="https://podminky.urs.cz/item/CS_URS_2022_01/119003227"/>
    <hyperlink ref="F154" r:id="rId8" display="https://podminky.urs.cz/item/CS_URS_2022_01/119003228"/>
    <hyperlink ref="F159" r:id="rId9" display="https://podminky.urs.cz/item/CS_URS_2022_01/121112003"/>
    <hyperlink ref="F165" r:id="rId10" display="https://podminky.urs.cz/item/CS_URS_2022_01/131213711"/>
    <hyperlink ref="F173" r:id="rId11" display="https://podminky.urs.cz/item/CS_URS_2022_01/131251102"/>
    <hyperlink ref="F181" r:id="rId12" display="https://podminky.urs.cz/item/CS_URS_2022_01/151101201"/>
    <hyperlink ref="F188" r:id="rId13" display="https://podminky.urs.cz/item/CS_URS_2022_01/151101211"/>
    <hyperlink ref="F195" r:id="rId14" display="https://podminky.urs.cz/item/CS_URS_2022_01/151101401"/>
    <hyperlink ref="F202" r:id="rId15" display="https://podminky.urs.cz/item/CS_URS_2022_01/151101411"/>
    <hyperlink ref="F209" r:id="rId16" display="https://podminky.urs.cz/item/CS_URS_2022_01/162351103"/>
    <hyperlink ref="F215" r:id="rId17" display="https://podminky.urs.cz/item/CS_URS_2022_01/162751119"/>
    <hyperlink ref="F220" r:id="rId18" display="https://podminky.urs.cz/item/CS_URS_2022_01/167151101"/>
    <hyperlink ref="F225" r:id="rId19" display="https://podminky.urs.cz/item/CS_URS_2022_01/171201231"/>
    <hyperlink ref="F230" r:id="rId20" display="https://podminky.urs.cz/item/CS_URS_2022_01/171251201"/>
    <hyperlink ref="F235" r:id="rId21" display="https://podminky.urs.cz/item/CS_URS_2022_01/174111101"/>
    <hyperlink ref="F240" r:id="rId22" display="https://podminky.urs.cz/item/CS_URS_2022_01/174253301"/>
    <hyperlink ref="F245" r:id="rId23" display="https://podminky.urs.cz/item/CS_URS_2022_01/181311103"/>
    <hyperlink ref="F252" r:id="rId24" display="https://podminky.urs.cz/item/CS_URS_2022_01/212751104"/>
    <hyperlink ref="F257" r:id="rId25" display="https://podminky.urs.cz/item/CS_URS_2022_01/272313611"/>
    <hyperlink ref="F264" r:id="rId26" display="https://podminky.urs.cz/item/CS_URS_2022_01/310231055"/>
    <hyperlink ref="F285" r:id="rId27" display="https://podminky.urs.cz/item/CS_URS_2022_01/434191423"/>
    <hyperlink ref="F291" r:id="rId28" display="https://podminky.urs.cz/item/CS_URS_2022_01/564871011"/>
    <hyperlink ref="F297" r:id="rId29" display="https://podminky.urs.cz/item/CS_URS_2022_01/596211211"/>
    <hyperlink ref="F332" r:id="rId30" display="https://podminky.urs.cz/item/CS_URS_2022_01/612131151"/>
    <hyperlink ref="F361" r:id="rId31" display="https://podminky.urs.cz/item/CS_URS_2022_01/612325131"/>
    <hyperlink ref="F364" r:id="rId32" display="https://podminky.urs.cz/item/CS_URS_2022_01/612325302"/>
    <hyperlink ref="F368" r:id="rId33" display="https://podminky.urs.cz/item/CS_URS_2022_01/612326121"/>
    <hyperlink ref="F402" r:id="rId34" display="https://podminky.urs.cz/item/CS_URS_2022_01/612328131"/>
    <hyperlink ref="F433" r:id="rId35" display="https://podminky.urs.cz/item/CS_URS_2022_01/622131101"/>
    <hyperlink ref="F441" r:id="rId36" display="https://podminky.urs.cz/item/CS_URS_2022_01/622131151"/>
    <hyperlink ref="F449" r:id="rId37" display="https://podminky.urs.cz/item/CS_URS_2022_01/622135002"/>
    <hyperlink ref="F457" r:id="rId38" display="https://podminky.urs.cz/item/CS_URS_2022_01/622142001"/>
    <hyperlink ref="F465" r:id="rId39" display="https://podminky.urs.cz/item/CS_URS_2022_01/622143001"/>
    <hyperlink ref="F473" r:id="rId40" display="https://podminky.urs.cz/item/CS_URS_2022_01/622143003"/>
    <hyperlink ref="F481" r:id="rId41" display="https://podminky.urs.cz/item/CS_URS_2022_01/622151001"/>
    <hyperlink ref="F489" r:id="rId42" display="https://podminky.urs.cz/item/CS_URS_2022_01/622211011"/>
    <hyperlink ref="F500" r:id="rId43" display="https://podminky.urs.cz/item/CS_URS_2022_01/622215102"/>
    <hyperlink ref="F510" r:id="rId44" display="https://podminky.urs.cz/item/CS_URS_2022_01/622274011"/>
    <hyperlink ref="F514" r:id="rId45" display="https://podminky.urs.cz/item/CS_URS_2022_01/622525203"/>
    <hyperlink ref="F519" r:id="rId46" display="https://podminky.urs.cz/item/CS_URS_2022_01/622541022"/>
    <hyperlink ref="F527" r:id="rId47" display="https://podminky.urs.cz/item/CS_URS_2022_01/629991011"/>
    <hyperlink ref="F530" r:id="rId48" display="https://podminky.urs.cz/item/CS_URS_2022_01/629995101"/>
    <hyperlink ref="F536" r:id="rId49" display="https://podminky.urs.cz/item/CS_URS_2022_01/890111812"/>
    <hyperlink ref="F542" r:id="rId50" display="https://podminky.urs.cz/item/CS_URS_2022_01/899101211"/>
    <hyperlink ref="F559" r:id="rId51" display="https://podminky.urs.cz/item/CS_URS_2022_01/899661311"/>
    <hyperlink ref="F565" r:id="rId52" display="https://podminky.urs.cz/item/CS_URS_2022_01/961031411"/>
    <hyperlink ref="F573" r:id="rId53" display="https://podminky.urs.cz/item/CS_URS_2022_01/962031132"/>
    <hyperlink ref="F581" r:id="rId54" display="https://podminky.urs.cz/item/CS_URS_2022_01/962032230"/>
    <hyperlink ref="F587" r:id="rId55" display="https://podminky.urs.cz/item/CS_URS_2022_01/965042141"/>
    <hyperlink ref="F597" r:id="rId56" display="https://podminky.urs.cz/item/CS_URS_2022_01/968072455"/>
    <hyperlink ref="F609" r:id="rId57" display="https://podminky.urs.cz/item/CS_URS_2022_01/971033581"/>
    <hyperlink ref="F613" r:id="rId58" display="https://podminky.urs.cz/item/CS_URS_2022_01/977131110"/>
    <hyperlink ref="F631" r:id="rId59" display="https://podminky.urs.cz/item/CS_URS_2022_01/978013191"/>
    <hyperlink ref="F639" r:id="rId60" display="https://podminky.urs.cz/item/CS_URS_2022_01/978015391"/>
    <hyperlink ref="F649" r:id="rId61" display="https://podminky.urs.cz/item/CS_URS_2022_01/978023411"/>
    <hyperlink ref="F659" r:id="rId62" display="https://podminky.urs.cz/item/CS_URS_2022_01/978059541"/>
    <hyperlink ref="F667" r:id="rId63" display="https://podminky.urs.cz/item/CS_URS_2022_01/985131111"/>
    <hyperlink ref="F680" r:id="rId64" display="https://podminky.urs.cz/item/CS_URS_2022_01/985131311"/>
    <hyperlink ref="F685" r:id="rId65" display="https://podminky.urs.cz/item/CS_URS_2022_01/985131311"/>
    <hyperlink ref="F700" r:id="rId66" display="https://podminky.urs.cz/item/CS_URS_2022_01/985139111"/>
    <hyperlink ref="F709" r:id="rId67" display="https://podminky.urs.cz/item/CS_URS_2022_01/985139112"/>
    <hyperlink ref="F718" r:id="rId68" display="https://podminky.urs.cz/item/CS_URS_2022_01/985142112"/>
    <hyperlink ref="F747" r:id="rId69" display="https://podminky.urs.cz/item/CS_URS_2022_01/997013001"/>
    <hyperlink ref="F753" r:id="rId70" display="https://podminky.urs.cz/item/CS_URS_2022_01/997013111"/>
    <hyperlink ref="F756" r:id="rId71" display="https://podminky.urs.cz/item/CS_URS_2022_01/997013112"/>
    <hyperlink ref="F759" r:id="rId72" display="https://podminky.urs.cz/item/CS_URS_2022_01/997013152"/>
    <hyperlink ref="F762" r:id="rId73" display="https://podminky.urs.cz/item/CS_URS_2022_01/997013212"/>
    <hyperlink ref="F765" r:id="rId74" display="https://podminky.urs.cz/item/CS_URS_2022_01/997013219"/>
    <hyperlink ref="F768" r:id="rId75" display="https://podminky.urs.cz/item/CS_URS_2022_01/997013501"/>
    <hyperlink ref="F771" r:id="rId76" display="https://podminky.urs.cz/item/CS_URS_2022_01/997013509"/>
    <hyperlink ref="F774" r:id="rId77" display="https://podminky.urs.cz/item/CS_URS_2022_01/997013863"/>
    <hyperlink ref="F777" r:id="rId78" display="https://podminky.urs.cz/item/CS_URS_2022_01/997013871"/>
    <hyperlink ref="F780" r:id="rId79" display="https://podminky.urs.cz/item/CS_URS_2022_01/997013873"/>
    <hyperlink ref="F783" r:id="rId80" display="https://podminky.urs.cz/item/CS_URS_2022_01/997221141"/>
    <hyperlink ref="F786" r:id="rId81" display="https://podminky.urs.cz/item/CS_URS_2022_01/997221159"/>
    <hyperlink ref="F789" r:id="rId82" display="https://podminky.urs.cz/item/CS_URS_2022_01/997221611"/>
    <hyperlink ref="F792" r:id="rId83" display="https://podminky.urs.cz/item/CS_URS_2022_01/997221615"/>
    <hyperlink ref="F795" r:id="rId84" display="https://podminky.urs.cz/item/CS_URS_2022_01/997221655"/>
    <hyperlink ref="F798" r:id="rId85" display="https://podminky.urs.cz/item/CS_URS_2022_01/997221861"/>
    <hyperlink ref="F802" r:id="rId86" display="https://podminky.urs.cz/item/CS_URS_2022_01/998011001"/>
    <hyperlink ref="F807" r:id="rId87" display="https://podminky.urs.cz/item/CS_URS_2022_01/711192202"/>
    <hyperlink ref="F857" r:id="rId88" display="https://podminky.urs.cz/item/CS_URS_2022_01/711714111"/>
    <hyperlink ref="F890" r:id="rId89" display="https://podminky.urs.cz/item/CS_URS_2022_01/998711101"/>
    <hyperlink ref="F894" r:id="rId90" display="https://podminky.urs.cz/item/CS_URS_2022_01/713420843"/>
    <hyperlink ref="F898" r:id="rId91" display="https://podminky.urs.cz/item/CS_URS_2022_01/713420853"/>
    <hyperlink ref="F903" r:id="rId92" display="https://podminky.urs.cz/item/CS_URS_2022_01/713463111"/>
    <hyperlink ref="F912" r:id="rId93" display="https://podminky.urs.cz/item/CS_URS_2022_01/713463115"/>
    <hyperlink ref="F920" r:id="rId94" display="https://podminky.urs.cz/item/CS_URS_2022_01/998713101"/>
    <hyperlink ref="F924" r:id="rId95" display="https://podminky.urs.cz/item/CS_URS_2022_01/721910945"/>
    <hyperlink ref="F928" r:id="rId96" display="https://podminky.urs.cz/item/CS_URS_2022_01/725110811"/>
    <hyperlink ref="F932" r:id="rId97" display="https://podminky.urs.cz/item/CS_URS_2022_01/725119122"/>
    <hyperlink ref="F936" r:id="rId98" display="https://podminky.urs.cz/item/CS_URS_2022_01/725210821"/>
    <hyperlink ref="F940" r:id="rId99" display="https://podminky.urs.cz/item/CS_URS_2022_01/725219101"/>
    <hyperlink ref="F944" r:id="rId100" display="https://podminky.urs.cz/item/CS_URS_2022_01/725240811"/>
    <hyperlink ref="F948" r:id="rId101" display="https://podminky.urs.cz/item/CS_URS_2022_01/725241901"/>
    <hyperlink ref="F952" r:id="rId102" display="https://podminky.urs.cz/item/CS_URS_2022_01/725244904"/>
    <hyperlink ref="F956" r:id="rId103" display="https://podminky.urs.cz/item/CS_URS_2022_01/998725101"/>
    <hyperlink ref="F960" r:id="rId104" display="https://podminky.urs.cz/item/CS_URS_2022_01/733110806"/>
    <hyperlink ref="F964" r:id="rId105" display="https://podminky.urs.cz/item/CS_URS_2022_01/733111104"/>
    <hyperlink ref="F969" r:id="rId106" display="https://podminky.urs.cz/item/CS_URS_2022_01/733890801"/>
    <hyperlink ref="F972" r:id="rId107" display="https://podminky.urs.cz/item/CS_URS_2022_01/998733101"/>
    <hyperlink ref="F976" r:id="rId108" display="https://podminky.urs.cz/item/CS_URS_2022_01/735000912"/>
    <hyperlink ref="F979" r:id="rId109" display="https://podminky.urs.cz/item/CS_URS_2022_01/735111810"/>
    <hyperlink ref="F986" r:id="rId110" display="https://podminky.urs.cz/item/CS_URS_2022_01/735118110"/>
    <hyperlink ref="F992" r:id="rId111" display="https://podminky.urs.cz/item/CS_URS_2022_01/735119140"/>
    <hyperlink ref="F1004" r:id="rId112" display="https://podminky.urs.cz/item/CS_URS_2022_01/735890801"/>
    <hyperlink ref="F1007" r:id="rId113" display="https://podminky.urs.cz/item/CS_URS_2022_01/998735101"/>
    <hyperlink ref="F1011" r:id="rId114" display="https://podminky.urs.cz/item/CS_URS_2022_01/741110003"/>
    <hyperlink ref="F1018" r:id="rId115" display="https://podminky.urs.cz/item/CS_URS_2022_01/741110053"/>
    <hyperlink ref="F1025" r:id="rId116" display="https://podminky.urs.cz/item/CS_URS_2022_01/751398041"/>
    <hyperlink ref="F1030" r:id="rId117" display="https://podminky.urs.cz/item/CS_URS_2022_01/998751101"/>
    <hyperlink ref="F1047" r:id="rId118" display="https://podminky.urs.cz/item/CS_URS_2022_01/763121411"/>
    <hyperlink ref="F1051" r:id="rId119" display="https://podminky.urs.cz/item/CS_URS_2022_01/763121811"/>
    <hyperlink ref="F1059" r:id="rId120" display="https://podminky.urs.cz/item/CS_URS_2022_01/763231122"/>
    <hyperlink ref="F1064" r:id="rId121" display="https://podminky.urs.cz/item/CS_URS_2022_01/763231821"/>
    <hyperlink ref="F1071" r:id="rId122" display="https://podminky.urs.cz/item/CS_URS_2022_01/763431001"/>
    <hyperlink ref="F1077" r:id="rId123" display="https://podminky.urs.cz/item/CS_URS_2022_01/998763301"/>
    <hyperlink ref="F1081" r:id="rId124" display="https://podminky.urs.cz/item/CS_URS_2022_01/766622832"/>
    <hyperlink ref="F1086" r:id="rId125" display="https://podminky.urs.cz/item/CS_URS_2022_01/766660001"/>
    <hyperlink ref="F1128" r:id="rId126" display="https://podminky.urs.cz/item/CS_URS_2022_01/766660002"/>
    <hyperlink ref="F1131" r:id="rId127" display="https://podminky.urs.cz/item/CS_URS_2022_01/766691914"/>
    <hyperlink ref="F1137" r:id="rId128" display="https://podminky.urs.cz/item/CS_URS_2022_01/998766101"/>
    <hyperlink ref="F1141" r:id="rId129" display="https://podminky.urs.cz/item/CS_URS_2022_01/767161833"/>
    <hyperlink ref="F1145" r:id="rId130" display="https://podminky.urs.cz/item/CS_URS_2022_01/767163121"/>
    <hyperlink ref="F1148" r:id="rId131" display="https://podminky.urs.cz/item/CS_URS_2022_01/767311860"/>
    <hyperlink ref="F1154" r:id="rId132" display="https://podminky.urs.cz/item/CS_URS_2022_01/767315151"/>
    <hyperlink ref="F1174" r:id="rId133" display="https://podminky.urs.cz/item/CS_URS_2022_01/767531111"/>
    <hyperlink ref="F1181" r:id="rId134" display="https://podminky.urs.cz/item/CS_URS_2022_01/767531121"/>
    <hyperlink ref="F1187" r:id="rId135" display="https://podminky.urs.cz/item/CS_URS_2022_01/767620125"/>
    <hyperlink ref="F1204" r:id="rId136" display="https://podminky.urs.cz/item/CS_URS_2022_01/767620718"/>
    <hyperlink ref="F1212" r:id="rId137" display="https://podminky.urs.cz/item/CS_URS_2022_01/767640221"/>
    <hyperlink ref="F1230" r:id="rId138" display="https://podminky.urs.cz/item/CS_URS_2022_01/998767101"/>
    <hyperlink ref="F1234" r:id="rId139" display="https://podminky.urs.cz/item/CS_URS_2022_01/781111011"/>
    <hyperlink ref="F1237" r:id="rId140" display="https://podminky.urs.cz/item/CS_URS_2022_01/781131112"/>
    <hyperlink ref="F1245" r:id="rId141" display="https://podminky.urs.cz/item/CS_URS_2022_01/781151031"/>
    <hyperlink ref="F1253" r:id="rId142" display="https://podminky.urs.cz/item/CS_URS_2022_01/781474111"/>
    <hyperlink ref="F1264" r:id="rId143" display="https://podminky.urs.cz/item/CS_URS_2022_01/781495211"/>
    <hyperlink ref="F1272" r:id="rId144" display="https://podminky.urs.cz/item/CS_URS_2022_01/998781101"/>
    <hyperlink ref="F1276" r:id="rId145" display="https://podminky.urs.cz/item/CS_URS_2022_01/783301303"/>
    <hyperlink ref="F1279" r:id="rId146" display="https://podminky.urs.cz/item/CS_URS_2022_01/783301313"/>
    <hyperlink ref="F1282" r:id="rId147" display="https://podminky.urs.cz/item/CS_URS_2022_01/783301401"/>
    <hyperlink ref="F1285" r:id="rId148" display="https://podminky.urs.cz/item/CS_URS_2022_01/783314201"/>
    <hyperlink ref="F1288" r:id="rId149" display="https://podminky.urs.cz/item/CS_URS_2022_01/783315101"/>
    <hyperlink ref="F1291" r:id="rId150" display="https://podminky.urs.cz/item/CS_URS_2022_01/783317101"/>
    <hyperlink ref="F1295" r:id="rId151" display="https://podminky.urs.cz/item/CS_URS_2022_01/784121001"/>
    <hyperlink ref="F1324" r:id="rId152" display="https://podminky.urs.cz/item/CS_URS_2022_01/784121007"/>
    <hyperlink ref="F1352" r:id="rId153" display="https://podminky.urs.cz/item/CS_URS_2022_01/784121011"/>
    <hyperlink ref="F1381" r:id="rId154" display="https://podminky.urs.cz/item/CS_URS_2022_01/784121017"/>
    <hyperlink ref="F1409" r:id="rId155" display="https://podminky.urs.cz/item/CS_URS_2022_01/784161001"/>
    <hyperlink ref="F1414" r:id="rId156" display="https://podminky.urs.cz/item/CS_URS_2022_01/784161007"/>
    <hyperlink ref="F1419" r:id="rId157" display="https://podminky.urs.cz/item/CS_URS_2022_01/784161101"/>
    <hyperlink ref="F1427" r:id="rId158" display="https://podminky.urs.cz/item/CS_URS_2022_01/784161211"/>
    <hyperlink ref="F1432" r:id="rId159" display="https://podminky.urs.cz/item/CS_URS_2022_01/784161217"/>
    <hyperlink ref="F1437" r:id="rId160" display="https://podminky.urs.cz/item/CS_URS_2022_01/784161411"/>
    <hyperlink ref="F1442" r:id="rId161" display="https://podminky.urs.cz/item/CS_URS_2022_01/784171001"/>
    <hyperlink ref="F1450" r:id="rId162" display="https://podminky.urs.cz/item/CS_URS_2022_01/784171101"/>
    <hyperlink ref="F1473" r:id="rId163" display="https://podminky.urs.cz/item/CS_URS_2022_01/784171121"/>
    <hyperlink ref="F1504" r:id="rId164" display="https://podminky.urs.cz/item/CS_URS_2022_01/784171127"/>
    <hyperlink ref="F1512" r:id="rId165" display="https://podminky.urs.cz/item/CS_URS_2022_01/784181001"/>
    <hyperlink ref="F1541" r:id="rId166" display="https://podminky.urs.cz/item/CS_URS_2022_01/784181007"/>
    <hyperlink ref="F1569" r:id="rId167" display="https://podminky.urs.cz/item/CS_URS_2022_01/784181101"/>
    <hyperlink ref="F1598" r:id="rId168" display="https://podminky.urs.cz/item/CS_URS_2022_01/784181107"/>
    <hyperlink ref="F1626" r:id="rId169" display="https://podminky.urs.cz/item/CS_URS_2022_01/784191003"/>
    <hyperlink ref="F1631" r:id="rId170" display="https://podminky.urs.cz/item/CS_URS_2022_01/784191005"/>
    <hyperlink ref="F1636" r:id="rId171" display="https://podminky.urs.cz/item/CS_URS_2022_01/784191007"/>
    <hyperlink ref="F1648" r:id="rId172" display="https://podminky.urs.cz/item/CS_URS_2022_01/784211101"/>
    <hyperlink ref="F1677" r:id="rId173" display="https://podminky.urs.cz/item/CS_URS_2022_01/784211107"/>
    <hyperlink ref="F1705" r:id="rId174" display="https://podminky.urs.cz/item/CS_URS_2022_01/784321031"/>
    <hyperlink ref="F1735" r:id="rId175" display="https://podminky.urs.cz/item/CS_URS_2022_01/HZS1212"/>
    <hyperlink ref="F1741" r:id="rId176" display="https://podminky.urs.cz/item/CS_URS_2022_01/HZS1292"/>
    <hyperlink ref="F1747" r:id="rId177" display="https://podminky.urs.cz/item/CS_URS_2022_01/HZS1311"/>
    <hyperlink ref="F1753" r:id="rId178" display="https://podminky.urs.cz/item/CS_URS_2022_01/HZS2171"/>
    <hyperlink ref="F1761" r:id="rId179" display="https://podminky.urs.cz/item/CS_URS_2022_01/013274000"/>
    <hyperlink ref="F1764" r:id="rId180" display="https://podminky.urs.cz/item/CS_URS_2022_01/013294000"/>
    <hyperlink ref="F1769" r:id="rId181" display="https://podminky.urs.cz/item/CS_URS_2022_01/023103000"/>
    <hyperlink ref="F1778" r:id="rId182" display="https://podminky.urs.cz/item/CS_URS_2022_01/033103000"/>
    <hyperlink ref="F1781" r:id="rId183" display="https://podminky.urs.cz/item/CS_URS_2022_01/033203000"/>
    <hyperlink ref="F1784" r:id="rId184" display="https://podminky.urs.cz/item/CS_URS_2022_01/034103000"/>
    <hyperlink ref="F1787" r:id="rId185" display="https://podminky.urs.cz/item/CS_URS_2022_01/034303000"/>
    <hyperlink ref="F1790" r:id="rId186" display="https://podminky.urs.cz/item/CS_URS_2022_01/034503000"/>
    <hyperlink ref="F1793" r:id="rId187" display="https://podminky.urs.cz/item/CS_URS_2022_01/039103000"/>
    <hyperlink ref="F1796" r:id="rId188" display="https://podminky.urs.cz/item/CS_URS_2022_01/039203000"/>
    <hyperlink ref="F1800" r:id="rId189" display="https://podminky.urs.cz/item/CS_URS_2022_01/043154000"/>
    <hyperlink ref="F1806" r:id="rId190" display="https://podminky.urs.cz/item/CS_URS_2022_01/063503000"/>
    <hyperlink ref="F1810" r:id="rId191" display="https://podminky.urs.cz/item/CS_URS_2022_01/071103000"/>
    <hyperlink ref="F1814" r:id="rId192" display="https://podminky.urs.cz/item/CS_URS_2022_01/091003000"/>
    <hyperlink ref="F1820" r:id="rId193" display="https://podminky.urs.cz/item/CS_URS_2022_01/09410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9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115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5.6" customHeight="1">
      <c r="A9" s="40"/>
      <c r="B9" s="46"/>
      <c r="C9" s="40"/>
      <c r="D9" s="40"/>
      <c r="E9" s="147" t="s">
        <v>1945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28. 2. 2023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36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38</v>
      </c>
      <c r="E23" s="40"/>
      <c r="F23" s="40"/>
      <c r="G23" s="40"/>
      <c r="H23" s="40"/>
      <c r="I23" s="144" t="s">
        <v>26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29</v>
      </c>
      <c r="J24" s="135" t="s">
        <v>36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4.4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ROUND(J82,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ROUND((SUM(BE82:BE138)),  2)</f>
        <v>0</v>
      </c>
      <c r="G33" s="40"/>
      <c r="H33" s="40"/>
      <c r="I33" s="159">
        <v>0.20999999999999999</v>
      </c>
      <c r="J33" s="158">
        <f>ROUND(((SUM(BE82:BE138))*I33),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47</v>
      </c>
      <c r="F34" s="158">
        <f>ROUND((SUM(BF82:BF138)),  2)</f>
        <v>0</v>
      </c>
      <c r="G34" s="40"/>
      <c r="H34" s="40"/>
      <c r="I34" s="159">
        <v>0.14999999999999999</v>
      </c>
      <c r="J34" s="158">
        <f>ROUND(((SUM(BF82:BF138))*I34),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48</v>
      </c>
      <c r="F35" s="158">
        <f>ROUND((SUM(BG82:BG138)),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49</v>
      </c>
      <c r="F36" s="158">
        <f>ROUND((SUM(BH82:BH138)),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50</v>
      </c>
      <c r="F37" s="158">
        <f>ROUND((SUM(BI82:BI138)),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4.4" customHeight="1">
      <c r="A48" s="40"/>
      <c r="B48" s="41"/>
      <c r="C48" s="42"/>
      <c r="D48" s="42"/>
      <c r="E48" s="171" t="str">
        <f>E7</f>
        <v>Rekonstrukce výukových prostor FUD v Kampusu UJEP - v06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6" customHeight="1">
      <c r="A50" s="40"/>
      <c r="B50" s="41"/>
      <c r="C50" s="42"/>
      <c r="D50" s="42"/>
      <c r="E50" s="71" t="str">
        <f>E9</f>
        <v>TI 01 - Vzduchotechnika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UJEP</v>
      </c>
      <c r="G52" s="42"/>
      <c r="H52" s="42"/>
      <c r="I52" s="34" t="s">
        <v>23</v>
      </c>
      <c r="J52" s="74" t="str">
        <f>IF(J12="","",J12)</f>
        <v>28. 2. 2023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Univerzita Jana Evangelisty Purkyně</v>
      </c>
      <c r="G54" s="42"/>
      <c r="H54" s="42"/>
      <c r="I54" s="34" t="s">
        <v>33</v>
      </c>
      <c r="J54" s="38" t="str">
        <f>E21</f>
        <v>Correct BC,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Correct BC, s.r.o.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118</v>
      </c>
      <c r="D57" s="173"/>
      <c r="E57" s="173"/>
      <c r="F57" s="173"/>
      <c r="G57" s="173"/>
      <c r="H57" s="173"/>
      <c r="I57" s="173"/>
      <c r="J57" s="174" t="s">
        <v>119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="9" customFormat="1" ht="24.96" customHeight="1">
      <c r="A60" s="9"/>
      <c r="B60" s="176"/>
      <c r="C60" s="177"/>
      <c r="D60" s="178" t="s">
        <v>300</v>
      </c>
      <c r="E60" s="179"/>
      <c r="F60" s="179"/>
      <c r="G60" s="179"/>
      <c r="H60" s="179"/>
      <c r="I60" s="179"/>
      <c r="J60" s="180">
        <f>J83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308</v>
      </c>
      <c r="E61" s="184"/>
      <c r="F61" s="184"/>
      <c r="G61" s="184"/>
      <c r="H61" s="184"/>
      <c r="I61" s="184"/>
      <c r="J61" s="185">
        <f>J84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4.88" customHeight="1">
      <c r="A62" s="10"/>
      <c r="B62" s="182"/>
      <c r="C62" s="127"/>
      <c r="D62" s="183" t="s">
        <v>1946</v>
      </c>
      <c r="E62" s="184"/>
      <c r="F62" s="184"/>
      <c r="G62" s="184"/>
      <c r="H62" s="184"/>
      <c r="I62" s="184"/>
      <c r="J62" s="185">
        <f>J85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6.96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="2" customFormat="1" ht="6.96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24.96" customHeight="1">
      <c r="A69" s="40"/>
      <c r="B69" s="41"/>
      <c r="C69" s="25" t="s">
        <v>129</v>
      </c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4.4" customHeight="1">
      <c r="A72" s="40"/>
      <c r="B72" s="41"/>
      <c r="C72" s="42"/>
      <c r="D72" s="42"/>
      <c r="E72" s="171" t="str">
        <f>E7</f>
        <v>Rekonstrukce výukových prostor FUD v Kampusu UJEP - v06</v>
      </c>
      <c r="F72" s="34"/>
      <c r="G72" s="34"/>
      <c r="H72" s="34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115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5.6" customHeight="1">
      <c r="A74" s="40"/>
      <c r="B74" s="41"/>
      <c r="C74" s="42"/>
      <c r="D74" s="42"/>
      <c r="E74" s="71" t="str">
        <f>E9</f>
        <v>TI 01 - Vzduchotechnika</v>
      </c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21</v>
      </c>
      <c r="D76" s="42"/>
      <c r="E76" s="42"/>
      <c r="F76" s="29" t="str">
        <f>F12</f>
        <v>UJEP</v>
      </c>
      <c r="G76" s="42"/>
      <c r="H76" s="42"/>
      <c r="I76" s="34" t="s">
        <v>23</v>
      </c>
      <c r="J76" s="74" t="str">
        <f>IF(J12="","",J12)</f>
        <v>28. 2. 2023</v>
      </c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6" customHeight="1">
      <c r="A78" s="40"/>
      <c r="B78" s="41"/>
      <c r="C78" s="34" t="s">
        <v>25</v>
      </c>
      <c r="D78" s="42"/>
      <c r="E78" s="42"/>
      <c r="F78" s="29" t="str">
        <f>E15</f>
        <v>Univerzita Jana Evangelisty Purkyně</v>
      </c>
      <c r="G78" s="42"/>
      <c r="H78" s="42"/>
      <c r="I78" s="34" t="s">
        <v>33</v>
      </c>
      <c r="J78" s="38" t="str">
        <f>E21</f>
        <v>Correct BC, s.r.o.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6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34" t="s">
        <v>38</v>
      </c>
      <c r="J79" s="38" t="str">
        <f>E24</f>
        <v>Correct BC, s.r.o.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0.32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1" customFormat="1" ht="29.28" customHeight="1">
      <c r="A81" s="187"/>
      <c r="B81" s="188"/>
      <c r="C81" s="189" t="s">
        <v>130</v>
      </c>
      <c r="D81" s="190" t="s">
        <v>60</v>
      </c>
      <c r="E81" s="190" t="s">
        <v>56</v>
      </c>
      <c r="F81" s="190" t="s">
        <v>57</v>
      </c>
      <c r="G81" s="190" t="s">
        <v>131</v>
      </c>
      <c r="H81" s="190" t="s">
        <v>132</v>
      </c>
      <c r="I81" s="190" t="s">
        <v>133</v>
      </c>
      <c r="J81" s="190" t="s">
        <v>119</v>
      </c>
      <c r="K81" s="191" t="s">
        <v>134</v>
      </c>
      <c r="L81" s="192"/>
      <c r="M81" s="94" t="s">
        <v>19</v>
      </c>
      <c r="N81" s="95" t="s">
        <v>45</v>
      </c>
      <c r="O81" s="95" t="s">
        <v>135</v>
      </c>
      <c r="P81" s="95" t="s">
        <v>136</v>
      </c>
      <c r="Q81" s="95" t="s">
        <v>137</v>
      </c>
      <c r="R81" s="95" t="s">
        <v>138</v>
      </c>
      <c r="S81" s="95" t="s">
        <v>139</v>
      </c>
      <c r="T81" s="96" t="s">
        <v>140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="2" customFormat="1" ht="22.8" customHeight="1">
      <c r="A82" s="40"/>
      <c r="B82" s="41"/>
      <c r="C82" s="101" t="s">
        <v>141</v>
      </c>
      <c r="D82" s="42"/>
      <c r="E82" s="42"/>
      <c r="F82" s="42"/>
      <c r="G82" s="42"/>
      <c r="H82" s="42"/>
      <c r="I82" s="42"/>
      <c r="J82" s="193">
        <f>BK82</f>
        <v>0</v>
      </c>
      <c r="K82" s="42"/>
      <c r="L82" s="46"/>
      <c r="M82" s="97"/>
      <c r="N82" s="194"/>
      <c r="O82" s="98"/>
      <c r="P82" s="195">
        <f>P83</f>
        <v>0</v>
      </c>
      <c r="Q82" s="98"/>
      <c r="R82" s="195">
        <f>R83</f>
        <v>0</v>
      </c>
      <c r="S82" s="98"/>
      <c r="T82" s="196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74</v>
      </c>
      <c r="AU82" s="19" t="s">
        <v>120</v>
      </c>
      <c r="BK82" s="197">
        <f>BK83</f>
        <v>0</v>
      </c>
    </row>
    <row r="83" s="12" customFormat="1" ht="25.92" customHeight="1">
      <c r="A83" s="12"/>
      <c r="B83" s="198"/>
      <c r="C83" s="199"/>
      <c r="D83" s="200" t="s">
        <v>74</v>
      </c>
      <c r="E83" s="201" t="s">
        <v>998</v>
      </c>
      <c r="F83" s="201" t="s">
        <v>999</v>
      </c>
      <c r="G83" s="199"/>
      <c r="H83" s="199"/>
      <c r="I83" s="202"/>
      <c r="J83" s="203">
        <f>BK83</f>
        <v>0</v>
      </c>
      <c r="K83" s="199"/>
      <c r="L83" s="204"/>
      <c r="M83" s="205"/>
      <c r="N83" s="206"/>
      <c r="O83" s="206"/>
      <c r="P83" s="207">
        <f>P84</f>
        <v>0</v>
      </c>
      <c r="Q83" s="206"/>
      <c r="R83" s="207">
        <f>R84</f>
        <v>0</v>
      </c>
      <c r="S83" s="206"/>
      <c r="T83" s="208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85</v>
      </c>
      <c r="AT83" s="210" t="s">
        <v>74</v>
      </c>
      <c r="AU83" s="210" t="s">
        <v>75</v>
      </c>
      <c r="AY83" s="209" t="s">
        <v>144</v>
      </c>
      <c r="BK83" s="211">
        <f>BK84</f>
        <v>0</v>
      </c>
    </row>
    <row r="84" s="12" customFormat="1" ht="22.8" customHeight="1">
      <c r="A84" s="12"/>
      <c r="B84" s="198"/>
      <c r="C84" s="199"/>
      <c r="D84" s="200" t="s">
        <v>74</v>
      </c>
      <c r="E84" s="212" t="s">
        <v>1259</v>
      </c>
      <c r="F84" s="212" t="s">
        <v>90</v>
      </c>
      <c r="G84" s="199"/>
      <c r="H84" s="199"/>
      <c r="I84" s="202"/>
      <c r="J84" s="213">
        <f>BK84</f>
        <v>0</v>
      </c>
      <c r="K84" s="199"/>
      <c r="L84" s="204"/>
      <c r="M84" s="205"/>
      <c r="N84" s="206"/>
      <c r="O84" s="206"/>
      <c r="P84" s="207">
        <f>P85</f>
        <v>0</v>
      </c>
      <c r="Q84" s="206"/>
      <c r="R84" s="207">
        <f>R85</f>
        <v>0</v>
      </c>
      <c r="S84" s="206"/>
      <c r="T84" s="20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85</v>
      </c>
      <c r="AT84" s="210" t="s">
        <v>74</v>
      </c>
      <c r="AU84" s="210" t="s">
        <v>83</v>
      </c>
      <c r="AY84" s="209" t="s">
        <v>144</v>
      </c>
      <c r="BK84" s="211">
        <f>BK85</f>
        <v>0</v>
      </c>
    </row>
    <row r="85" s="12" customFormat="1" ht="20.88" customHeight="1">
      <c r="A85" s="12"/>
      <c r="B85" s="198"/>
      <c r="C85" s="199"/>
      <c r="D85" s="200" t="s">
        <v>74</v>
      </c>
      <c r="E85" s="212" t="s">
        <v>1947</v>
      </c>
      <c r="F85" s="212" t="s">
        <v>1948</v>
      </c>
      <c r="G85" s="199"/>
      <c r="H85" s="199"/>
      <c r="I85" s="202"/>
      <c r="J85" s="213">
        <f>BK85</f>
        <v>0</v>
      </c>
      <c r="K85" s="199"/>
      <c r="L85" s="204"/>
      <c r="M85" s="205"/>
      <c r="N85" s="206"/>
      <c r="O85" s="206"/>
      <c r="P85" s="207">
        <f>SUM(P86:P138)</f>
        <v>0</v>
      </c>
      <c r="Q85" s="206"/>
      <c r="R85" s="207">
        <f>SUM(R86:R138)</f>
        <v>0</v>
      </c>
      <c r="S85" s="206"/>
      <c r="T85" s="208">
        <f>SUM(T86:T138)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83</v>
      </c>
      <c r="AT85" s="210" t="s">
        <v>74</v>
      </c>
      <c r="AU85" s="210" t="s">
        <v>85</v>
      </c>
      <c r="AY85" s="209" t="s">
        <v>144</v>
      </c>
      <c r="BK85" s="211">
        <f>SUM(BK86:BK138)</f>
        <v>0</v>
      </c>
    </row>
    <row r="86" s="2" customFormat="1" ht="14.4" customHeight="1">
      <c r="A86" s="40"/>
      <c r="B86" s="41"/>
      <c r="C86" s="214" t="s">
        <v>75</v>
      </c>
      <c r="D86" s="214" t="s">
        <v>147</v>
      </c>
      <c r="E86" s="215" t="s">
        <v>1949</v>
      </c>
      <c r="F86" s="216" t="s">
        <v>1950</v>
      </c>
      <c r="G86" s="217" t="s">
        <v>1435</v>
      </c>
      <c r="H86" s="218">
        <v>1</v>
      </c>
      <c r="I86" s="219"/>
      <c r="J86" s="220">
        <f>ROUND(I86*H86,2)</f>
        <v>0</v>
      </c>
      <c r="K86" s="216" t="s">
        <v>19</v>
      </c>
      <c r="L86" s="46"/>
      <c r="M86" s="221" t="s">
        <v>19</v>
      </c>
      <c r="N86" s="222" t="s">
        <v>46</v>
      </c>
      <c r="O86" s="86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5" t="s">
        <v>203</v>
      </c>
      <c r="AT86" s="225" t="s">
        <v>147</v>
      </c>
      <c r="AU86" s="225" t="s">
        <v>166</v>
      </c>
      <c r="AY86" s="19" t="s">
        <v>144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9" t="s">
        <v>83</v>
      </c>
      <c r="BK86" s="226">
        <f>ROUND(I86*H86,2)</f>
        <v>0</v>
      </c>
      <c r="BL86" s="19" t="s">
        <v>203</v>
      </c>
      <c r="BM86" s="225" t="s">
        <v>85</v>
      </c>
    </row>
    <row r="87" s="2" customFormat="1">
      <c r="A87" s="40"/>
      <c r="B87" s="41"/>
      <c r="C87" s="42"/>
      <c r="D87" s="227" t="s">
        <v>154</v>
      </c>
      <c r="E87" s="42"/>
      <c r="F87" s="228" t="s">
        <v>1951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154</v>
      </c>
      <c r="AU87" s="19" t="s">
        <v>166</v>
      </c>
    </row>
    <row r="88" s="2" customFormat="1">
      <c r="A88" s="40"/>
      <c r="B88" s="41"/>
      <c r="C88" s="42"/>
      <c r="D88" s="227" t="s">
        <v>162</v>
      </c>
      <c r="E88" s="42"/>
      <c r="F88" s="234" t="s">
        <v>1952</v>
      </c>
      <c r="G88" s="42"/>
      <c r="H88" s="42"/>
      <c r="I88" s="229"/>
      <c r="J88" s="42"/>
      <c r="K88" s="42"/>
      <c r="L88" s="46"/>
      <c r="M88" s="230"/>
      <c r="N88" s="231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162</v>
      </c>
      <c r="AU88" s="19" t="s">
        <v>166</v>
      </c>
    </row>
    <row r="89" s="2" customFormat="1" ht="14.4" customHeight="1">
      <c r="A89" s="40"/>
      <c r="B89" s="41"/>
      <c r="C89" s="214" t="s">
        <v>75</v>
      </c>
      <c r="D89" s="214" t="s">
        <v>147</v>
      </c>
      <c r="E89" s="215" t="s">
        <v>1953</v>
      </c>
      <c r="F89" s="216" t="s">
        <v>1954</v>
      </c>
      <c r="G89" s="217" t="s">
        <v>1435</v>
      </c>
      <c r="H89" s="218">
        <v>1</v>
      </c>
      <c r="I89" s="219"/>
      <c r="J89" s="220">
        <f>ROUND(I89*H89,2)</f>
        <v>0</v>
      </c>
      <c r="K89" s="216" t="s">
        <v>19</v>
      </c>
      <c r="L89" s="46"/>
      <c r="M89" s="221" t="s">
        <v>19</v>
      </c>
      <c r="N89" s="222" t="s">
        <v>46</v>
      </c>
      <c r="O89" s="86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5" t="s">
        <v>203</v>
      </c>
      <c r="AT89" s="225" t="s">
        <v>147</v>
      </c>
      <c r="AU89" s="225" t="s">
        <v>166</v>
      </c>
      <c r="AY89" s="19" t="s">
        <v>144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9" t="s">
        <v>83</v>
      </c>
      <c r="BK89" s="226">
        <f>ROUND(I89*H89,2)</f>
        <v>0</v>
      </c>
      <c r="BL89" s="19" t="s">
        <v>203</v>
      </c>
      <c r="BM89" s="225" t="s">
        <v>176</v>
      </c>
    </row>
    <row r="90" s="2" customFormat="1">
      <c r="A90" s="40"/>
      <c r="B90" s="41"/>
      <c r="C90" s="42"/>
      <c r="D90" s="227" t="s">
        <v>154</v>
      </c>
      <c r="E90" s="42"/>
      <c r="F90" s="228" t="s">
        <v>1955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154</v>
      </c>
      <c r="AU90" s="19" t="s">
        <v>166</v>
      </c>
    </row>
    <row r="91" s="2" customFormat="1" ht="14.4" customHeight="1">
      <c r="A91" s="40"/>
      <c r="B91" s="41"/>
      <c r="C91" s="214" t="s">
        <v>75</v>
      </c>
      <c r="D91" s="214" t="s">
        <v>147</v>
      </c>
      <c r="E91" s="215" t="s">
        <v>1956</v>
      </c>
      <c r="F91" s="216" t="s">
        <v>1957</v>
      </c>
      <c r="G91" s="217" t="s">
        <v>1435</v>
      </c>
      <c r="H91" s="218">
        <v>1</v>
      </c>
      <c r="I91" s="219"/>
      <c r="J91" s="220">
        <f>ROUND(I91*H91,2)</f>
        <v>0</v>
      </c>
      <c r="K91" s="216" t="s">
        <v>19</v>
      </c>
      <c r="L91" s="46"/>
      <c r="M91" s="221" t="s">
        <v>19</v>
      </c>
      <c r="N91" s="222" t="s">
        <v>46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203</v>
      </c>
      <c r="AT91" s="225" t="s">
        <v>147</v>
      </c>
      <c r="AU91" s="225" t="s">
        <v>166</v>
      </c>
      <c r="AY91" s="19" t="s">
        <v>144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83</v>
      </c>
      <c r="BK91" s="226">
        <f>ROUND(I91*H91,2)</f>
        <v>0</v>
      </c>
      <c r="BL91" s="19" t="s">
        <v>203</v>
      </c>
      <c r="BM91" s="225" t="s">
        <v>198</v>
      </c>
    </row>
    <row r="92" s="2" customFormat="1">
      <c r="A92" s="40"/>
      <c r="B92" s="41"/>
      <c r="C92" s="42"/>
      <c r="D92" s="227" t="s">
        <v>154</v>
      </c>
      <c r="E92" s="42"/>
      <c r="F92" s="228" t="s">
        <v>1957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154</v>
      </c>
      <c r="AU92" s="19" t="s">
        <v>166</v>
      </c>
    </row>
    <row r="93" s="2" customFormat="1" ht="14.4" customHeight="1">
      <c r="A93" s="40"/>
      <c r="B93" s="41"/>
      <c r="C93" s="214" t="s">
        <v>75</v>
      </c>
      <c r="D93" s="214" t="s">
        <v>147</v>
      </c>
      <c r="E93" s="215" t="s">
        <v>1958</v>
      </c>
      <c r="F93" s="216" t="s">
        <v>1959</v>
      </c>
      <c r="G93" s="217" t="s">
        <v>1435</v>
      </c>
      <c r="H93" s="218">
        <v>2</v>
      </c>
      <c r="I93" s="219"/>
      <c r="J93" s="220">
        <f>ROUND(I93*H93,2)</f>
        <v>0</v>
      </c>
      <c r="K93" s="216" t="s">
        <v>19</v>
      </c>
      <c r="L93" s="46"/>
      <c r="M93" s="221" t="s">
        <v>19</v>
      </c>
      <c r="N93" s="222" t="s">
        <v>46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203</v>
      </c>
      <c r="AT93" s="225" t="s">
        <v>147</v>
      </c>
      <c r="AU93" s="225" t="s">
        <v>166</v>
      </c>
      <c r="AY93" s="19" t="s">
        <v>144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83</v>
      </c>
      <c r="BK93" s="226">
        <f>ROUND(I93*H93,2)</f>
        <v>0</v>
      </c>
      <c r="BL93" s="19" t="s">
        <v>203</v>
      </c>
      <c r="BM93" s="225" t="s">
        <v>216</v>
      </c>
    </row>
    <row r="94" s="2" customFormat="1">
      <c r="A94" s="40"/>
      <c r="B94" s="41"/>
      <c r="C94" s="42"/>
      <c r="D94" s="227" t="s">
        <v>154</v>
      </c>
      <c r="E94" s="42"/>
      <c r="F94" s="228" t="s">
        <v>1959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154</v>
      </c>
      <c r="AU94" s="19" t="s">
        <v>166</v>
      </c>
    </row>
    <row r="95" s="2" customFormat="1" ht="14.4" customHeight="1">
      <c r="A95" s="40"/>
      <c r="B95" s="41"/>
      <c r="C95" s="214" t="s">
        <v>75</v>
      </c>
      <c r="D95" s="214" t="s">
        <v>147</v>
      </c>
      <c r="E95" s="215" t="s">
        <v>1960</v>
      </c>
      <c r="F95" s="216" t="s">
        <v>1961</v>
      </c>
      <c r="G95" s="217" t="s">
        <v>1435</v>
      </c>
      <c r="H95" s="218">
        <v>4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46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203</v>
      </c>
      <c r="AT95" s="225" t="s">
        <v>147</v>
      </c>
      <c r="AU95" s="225" t="s">
        <v>166</v>
      </c>
      <c r="AY95" s="19" t="s">
        <v>144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83</v>
      </c>
      <c r="BK95" s="226">
        <f>ROUND(I95*H95,2)</f>
        <v>0</v>
      </c>
      <c r="BL95" s="19" t="s">
        <v>203</v>
      </c>
      <c r="BM95" s="225" t="s">
        <v>233</v>
      </c>
    </row>
    <row r="96" s="2" customFormat="1">
      <c r="A96" s="40"/>
      <c r="B96" s="41"/>
      <c r="C96" s="42"/>
      <c r="D96" s="227" t="s">
        <v>154</v>
      </c>
      <c r="E96" s="42"/>
      <c r="F96" s="228" t="s">
        <v>1961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154</v>
      </c>
      <c r="AU96" s="19" t="s">
        <v>166</v>
      </c>
    </row>
    <row r="97" s="2" customFormat="1" ht="14.4" customHeight="1">
      <c r="A97" s="40"/>
      <c r="B97" s="41"/>
      <c r="C97" s="214" t="s">
        <v>75</v>
      </c>
      <c r="D97" s="214" t="s">
        <v>147</v>
      </c>
      <c r="E97" s="215" t="s">
        <v>1960</v>
      </c>
      <c r="F97" s="216" t="s">
        <v>1961</v>
      </c>
      <c r="G97" s="217" t="s">
        <v>1435</v>
      </c>
      <c r="H97" s="218">
        <v>4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46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203</v>
      </c>
      <c r="AT97" s="225" t="s">
        <v>147</v>
      </c>
      <c r="AU97" s="225" t="s">
        <v>166</v>
      </c>
      <c r="AY97" s="19" t="s">
        <v>144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83</v>
      </c>
      <c r="BK97" s="226">
        <f>ROUND(I97*H97,2)</f>
        <v>0</v>
      </c>
      <c r="BL97" s="19" t="s">
        <v>203</v>
      </c>
      <c r="BM97" s="225" t="s">
        <v>243</v>
      </c>
    </row>
    <row r="98" s="2" customFormat="1">
      <c r="A98" s="40"/>
      <c r="B98" s="41"/>
      <c r="C98" s="42"/>
      <c r="D98" s="227" t="s">
        <v>154</v>
      </c>
      <c r="E98" s="42"/>
      <c r="F98" s="228" t="s">
        <v>1961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154</v>
      </c>
      <c r="AU98" s="19" t="s">
        <v>166</v>
      </c>
    </row>
    <row r="99" s="2" customFormat="1" ht="14.4" customHeight="1">
      <c r="A99" s="40"/>
      <c r="B99" s="41"/>
      <c r="C99" s="214" t="s">
        <v>75</v>
      </c>
      <c r="D99" s="214" t="s">
        <v>147</v>
      </c>
      <c r="E99" s="215" t="s">
        <v>1960</v>
      </c>
      <c r="F99" s="216" t="s">
        <v>1961</v>
      </c>
      <c r="G99" s="217" t="s">
        <v>1435</v>
      </c>
      <c r="H99" s="218">
        <v>2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46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203</v>
      </c>
      <c r="AT99" s="225" t="s">
        <v>147</v>
      </c>
      <c r="AU99" s="225" t="s">
        <v>166</v>
      </c>
      <c r="AY99" s="19" t="s">
        <v>144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83</v>
      </c>
      <c r="BK99" s="226">
        <f>ROUND(I99*H99,2)</f>
        <v>0</v>
      </c>
      <c r="BL99" s="19" t="s">
        <v>203</v>
      </c>
      <c r="BM99" s="225" t="s">
        <v>283</v>
      </c>
    </row>
    <row r="100" s="2" customFormat="1">
      <c r="A100" s="40"/>
      <c r="B100" s="41"/>
      <c r="C100" s="42"/>
      <c r="D100" s="227" t="s">
        <v>154</v>
      </c>
      <c r="E100" s="42"/>
      <c r="F100" s="228" t="s">
        <v>1961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154</v>
      </c>
      <c r="AU100" s="19" t="s">
        <v>166</v>
      </c>
    </row>
    <row r="101" s="2" customFormat="1" ht="14.4" customHeight="1">
      <c r="A101" s="40"/>
      <c r="B101" s="41"/>
      <c r="C101" s="214" t="s">
        <v>75</v>
      </c>
      <c r="D101" s="214" t="s">
        <v>147</v>
      </c>
      <c r="E101" s="215" t="s">
        <v>1960</v>
      </c>
      <c r="F101" s="216" t="s">
        <v>1961</v>
      </c>
      <c r="G101" s="217" t="s">
        <v>1435</v>
      </c>
      <c r="H101" s="218">
        <v>4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46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203</v>
      </c>
      <c r="AT101" s="225" t="s">
        <v>147</v>
      </c>
      <c r="AU101" s="225" t="s">
        <v>166</v>
      </c>
      <c r="AY101" s="19" t="s">
        <v>144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83</v>
      </c>
      <c r="BK101" s="226">
        <f>ROUND(I101*H101,2)</f>
        <v>0</v>
      </c>
      <c r="BL101" s="19" t="s">
        <v>203</v>
      </c>
      <c r="BM101" s="225" t="s">
        <v>203</v>
      </c>
    </row>
    <row r="102" s="2" customFormat="1">
      <c r="A102" s="40"/>
      <c r="B102" s="41"/>
      <c r="C102" s="42"/>
      <c r="D102" s="227" t="s">
        <v>154</v>
      </c>
      <c r="E102" s="42"/>
      <c r="F102" s="228" t="s">
        <v>1961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154</v>
      </c>
      <c r="AU102" s="19" t="s">
        <v>166</v>
      </c>
    </row>
    <row r="103" s="2" customFormat="1" ht="14.4" customHeight="1">
      <c r="A103" s="40"/>
      <c r="B103" s="41"/>
      <c r="C103" s="214" t="s">
        <v>75</v>
      </c>
      <c r="D103" s="214" t="s">
        <v>147</v>
      </c>
      <c r="E103" s="215" t="s">
        <v>1962</v>
      </c>
      <c r="F103" s="216" t="s">
        <v>1963</v>
      </c>
      <c r="G103" s="217" t="s">
        <v>1435</v>
      </c>
      <c r="H103" s="218">
        <v>2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46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203</v>
      </c>
      <c r="AT103" s="225" t="s">
        <v>147</v>
      </c>
      <c r="AU103" s="225" t="s">
        <v>166</v>
      </c>
      <c r="AY103" s="19" t="s">
        <v>144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203</v>
      </c>
      <c r="BM103" s="225" t="s">
        <v>227</v>
      </c>
    </row>
    <row r="104" s="2" customFormat="1">
      <c r="A104" s="40"/>
      <c r="B104" s="41"/>
      <c r="C104" s="42"/>
      <c r="D104" s="227" t="s">
        <v>154</v>
      </c>
      <c r="E104" s="42"/>
      <c r="F104" s="228" t="s">
        <v>1963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154</v>
      </c>
      <c r="AU104" s="19" t="s">
        <v>166</v>
      </c>
    </row>
    <row r="105" s="2" customFormat="1" ht="14.4" customHeight="1">
      <c r="A105" s="40"/>
      <c r="B105" s="41"/>
      <c r="C105" s="214" t="s">
        <v>75</v>
      </c>
      <c r="D105" s="214" t="s">
        <v>147</v>
      </c>
      <c r="E105" s="215" t="s">
        <v>1964</v>
      </c>
      <c r="F105" s="216" t="s">
        <v>1965</v>
      </c>
      <c r="G105" s="217" t="s">
        <v>1435</v>
      </c>
      <c r="H105" s="218">
        <v>2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203</v>
      </c>
      <c r="AT105" s="225" t="s">
        <v>147</v>
      </c>
      <c r="AU105" s="225" t="s">
        <v>166</v>
      </c>
      <c r="AY105" s="19" t="s">
        <v>144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203</v>
      </c>
      <c r="BM105" s="225" t="s">
        <v>263</v>
      </c>
    </row>
    <row r="106" s="2" customFormat="1">
      <c r="A106" s="40"/>
      <c r="B106" s="41"/>
      <c r="C106" s="42"/>
      <c r="D106" s="227" t="s">
        <v>154</v>
      </c>
      <c r="E106" s="42"/>
      <c r="F106" s="228" t="s">
        <v>1965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154</v>
      </c>
      <c r="AU106" s="19" t="s">
        <v>166</v>
      </c>
    </row>
    <row r="107" s="2" customFormat="1" ht="14.4" customHeight="1">
      <c r="A107" s="40"/>
      <c r="B107" s="41"/>
      <c r="C107" s="214" t="s">
        <v>75</v>
      </c>
      <c r="D107" s="214" t="s">
        <v>147</v>
      </c>
      <c r="E107" s="215" t="s">
        <v>1966</v>
      </c>
      <c r="F107" s="216" t="s">
        <v>1967</v>
      </c>
      <c r="G107" s="217" t="s">
        <v>1435</v>
      </c>
      <c r="H107" s="218">
        <v>3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46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203</v>
      </c>
      <c r="AT107" s="225" t="s">
        <v>147</v>
      </c>
      <c r="AU107" s="225" t="s">
        <v>166</v>
      </c>
      <c r="AY107" s="19" t="s">
        <v>144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83</v>
      </c>
      <c r="BK107" s="226">
        <f>ROUND(I107*H107,2)</f>
        <v>0</v>
      </c>
      <c r="BL107" s="19" t="s">
        <v>203</v>
      </c>
      <c r="BM107" s="225" t="s">
        <v>275</v>
      </c>
    </row>
    <row r="108" s="2" customFormat="1">
      <c r="A108" s="40"/>
      <c r="B108" s="41"/>
      <c r="C108" s="42"/>
      <c r="D108" s="227" t="s">
        <v>154</v>
      </c>
      <c r="E108" s="42"/>
      <c r="F108" s="228" t="s">
        <v>1967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154</v>
      </c>
      <c r="AU108" s="19" t="s">
        <v>166</v>
      </c>
    </row>
    <row r="109" s="2" customFormat="1" ht="14.4" customHeight="1">
      <c r="A109" s="40"/>
      <c r="B109" s="41"/>
      <c r="C109" s="214" t="s">
        <v>75</v>
      </c>
      <c r="D109" s="214" t="s">
        <v>147</v>
      </c>
      <c r="E109" s="215" t="s">
        <v>1968</v>
      </c>
      <c r="F109" s="216" t="s">
        <v>1969</v>
      </c>
      <c r="G109" s="217" t="s">
        <v>1435</v>
      </c>
      <c r="H109" s="218">
        <v>3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46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203</v>
      </c>
      <c r="AT109" s="225" t="s">
        <v>147</v>
      </c>
      <c r="AU109" s="225" t="s">
        <v>166</v>
      </c>
      <c r="AY109" s="19" t="s">
        <v>144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83</v>
      </c>
      <c r="BK109" s="226">
        <f>ROUND(I109*H109,2)</f>
        <v>0</v>
      </c>
      <c r="BL109" s="19" t="s">
        <v>203</v>
      </c>
      <c r="BM109" s="225" t="s">
        <v>464</v>
      </c>
    </row>
    <row r="110" s="2" customFormat="1">
      <c r="A110" s="40"/>
      <c r="B110" s="41"/>
      <c r="C110" s="42"/>
      <c r="D110" s="227" t="s">
        <v>154</v>
      </c>
      <c r="E110" s="42"/>
      <c r="F110" s="228" t="s">
        <v>1969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154</v>
      </c>
      <c r="AU110" s="19" t="s">
        <v>166</v>
      </c>
    </row>
    <row r="111" s="2" customFormat="1" ht="14.4" customHeight="1">
      <c r="A111" s="40"/>
      <c r="B111" s="41"/>
      <c r="C111" s="214" t="s">
        <v>75</v>
      </c>
      <c r="D111" s="214" t="s">
        <v>147</v>
      </c>
      <c r="E111" s="215" t="s">
        <v>1970</v>
      </c>
      <c r="F111" s="216" t="s">
        <v>1971</v>
      </c>
      <c r="G111" s="217" t="s">
        <v>1435</v>
      </c>
      <c r="H111" s="218">
        <v>4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203</v>
      </c>
      <c r="AT111" s="225" t="s">
        <v>147</v>
      </c>
      <c r="AU111" s="225" t="s">
        <v>166</v>
      </c>
      <c r="AY111" s="19" t="s">
        <v>144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203</v>
      </c>
      <c r="BM111" s="225" t="s">
        <v>480</v>
      </c>
    </row>
    <row r="112" s="2" customFormat="1">
      <c r="A112" s="40"/>
      <c r="B112" s="41"/>
      <c r="C112" s="42"/>
      <c r="D112" s="227" t="s">
        <v>154</v>
      </c>
      <c r="E112" s="42"/>
      <c r="F112" s="228" t="s">
        <v>1971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154</v>
      </c>
      <c r="AU112" s="19" t="s">
        <v>166</v>
      </c>
    </row>
    <row r="113" s="2" customFormat="1" ht="14.4" customHeight="1">
      <c r="A113" s="40"/>
      <c r="B113" s="41"/>
      <c r="C113" s="214" t="s">
        <v>75</v>
      </c>
      <c r="D113" s="214" t="s">
        <v>147</v>
      </c>
      <c r="E113" s="215" t="s">
        <v>1972</v>
      </c>
      <c r="F113" s="216" t="s">
        <v>1973</v>
      </c>
      <c r="G113" s="217" t="s">
        <v>1435</v>
      </c>
      <c r="H113" s="218">
        <v>3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46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203</v>
      </c>
      <c r="AT113" s="225" t="s">
        <v>147</v>
      </c>
      <c r="AU113" s="225" t="s">
        <v>166</v>
      </c>
      <c r="AY113" s="19" t="s">
        <v>144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83</v>
      </c>
      <c r="BK113" s="226">
        <f>ROUND(I113*H113,2)</f>
        <v>0</v>
      </c>
      <c r="BL113" s="19" t="s">
        <v>203</v>
      </c>
      <c r="BM113" s="225" t="s">
        <v>502</v>
      </c>
    </row>
    <row r="114" s="2" customFormat="1">
      <c r="A114" s="40"/>
      <c r="B114" s="41"/>
      <c r="C114" s="42"/>
      <c r="D114" s="227" t="s">
        <v>154</v>
      </c>
      <c r="E114" s="42"/>
      <c r="F114" s="228" t="s">
        <v>1973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154</v>
      </c>
      <c r="AU114" s="19" t="s">
        <v>166</v>
      </c>
    </row>
    <row r="115" s="2" customFormat="1" ht="14.4" customHeight="1">
      <c r="A115" s="40"/>
      <c r="B115" s="41"/>
      <c r="C115" s="214" t="s">
        <v>75</v>
      </c>
      <c r="D115" s="214" t="s">
        <v>147</v>
      </c>
      <c r="E115" s="215" t="s">
        <v>1974</v>
      </c>
      <c r="F115" s="216" t="s">
        <v>1975</v>
      </c>
      <c r="G115" s="217" t="s">
        <v>1435</v>
      </c>
      <c r="H115" s="218">
        <v>7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46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203</v>
      </c>
      <c r="AT115" s="225" t="s">
        <v>147</v>
      </c>
      <c r="AU115" s="225" t="s">
        <v>166</v>
      </c>
      <c r="AY115" s="19" t="s">
        <v>144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83</v>
      </c>
      <c r="BK115" s="226">
        <f>ROUND(I115*H115,2)</f>
        <v>0</v>
      </c>
      <c r="BL115" s="19" t="s">
        <v>203</v>
      </c>
      <c r="BM115" s="225" t="s">
        <v>516</v>
      </c>
    </row>
    <row r="116" s="2" customFormat="1">
      <c r="A116" s="40"/>
      <c r="B116" s="41"/>
      <c r="C116" s="42"/>
      <c r="D116" s="227" t="s">
        <v>154</v>
      </c>
      <c r="E116" s="42"/>
      <c r="F116" s="228" t="s">
        <v>1975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154</v>
      </c>
      <c r="AU116" s="19" t="s">
        <v>166</v>
      </c>
    </row>
    <row r="117" s="2" customFormat="1" ht="14.4" customHeight="1">
      <c r="A117" s="40"/>
      <c r="B117" s="41"/>
      <c r="C117" s="214" t="s">
        <v>75</v>
      </c>
      <c r="D117" s="214" t="s">
        <v>147</v>
      </c>
      <c r="E117" s="215" t="s">
        <v>1976</v>
      </c>
      <c r="F117" s="216" t="s">
        <v>1977</v>
      </c>
      <c r="G117" s="217" t="s">
        <v>1435</v>
      </c>
      <c r="H117" s="218">
        <v>2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203</v>
      </c>
      <c r="AT117" s="225" t="s">
        <v>147</v>
      </c>
      <c r="AU117" s="225" t="s">
        <v>166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203</v>
      </c>
      <c r="BM117" s="225" t="s">
        <v>549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1977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166</v>
      </c>
    </row>
    <row r="119" s="2" customFormat="1" ht="14.4" customHeight="1">
      <c r="A119" s="40"/>
      <c r="B119" s="41"/>
      <c r="C119" s="214" t="s">
        <v>75</v>
      </c>
      <c r="D119" s="214" t="s">
        <v>147</v>
      </c>
      <c r="E119" s="215" t="s">
        <v>1978</v>
      </c>
      <c r="F119" s="216" t="s">
        <v>1979</v>
      </c>
      <c r="G119" s="217" t="s">
        <v>1435</v>
      </c>
      <c r="H119" s="218">
        <v>2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46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203</v>
      </c>
      <c r="AT119" s="225" t="s">
        <v>147</v>
      </c>
      <c r="AU119" s="225" t="s">
        <v>166</v>
      </c>
      <c r="AY119" s="19" t="s">
        <v>144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83</v>
      </c>
      <c r="BK119" s="226">
        <f>ROUND(I119*H119,2)</f>
        <v>0</v>
      </c>
      <c r="BL119" s="19" t="s">
        <v>203</v>
      </c>
      <c r="BM119" s="225" t="s">
        <v>562</v>
      </c>
    </row>
    <row r="120" s="2" customFormat="1">
      <c r="A120" s="40"/>
      <c r="B120" s="41"/>
      <c r="C120" s="42"/>
      <c r="D120" s="227" t="s">
        <v>154</v>
      </c>
      <c r="E120" s="42"/>
      <c r="F120" s="228" t="s">
        <v>1979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154</v>
      </c>
      <c r="AU120" s="19" t="s">
        <v>166</v>
      </c>
    </row>
    <row r="121" s="2" customFormat="1" ht="14.4" customHeight="1">
      <c r="A121" s="40"/>
      <c r="B121" s="41"/>
      <c r="C121" s="214" t="s">
        <v>75</v>
      </c>
      <c r="D121" s="214" t="s">
        <v>147</v>
      </c>
      <c r="E121" s="215" t="s">
        <v>1980</v>
      </c>
      <c r="F121" s="216" t="s">
        <v>1981</v>
      </c>
      <c r="G121" s="217" t="s">
        <v>1435</v>
      </c>
      <c r="H121" s="218">
        <v>2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46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203</v>
      </c>
      <c r="AT121" s="225" t="s">
        <v>147</v>
      </c>
      <c r="AU121" s="225" t="s">
        <v>166</v>
      </c>
      <c r="AY121" s="19" t="s">
        <v>144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83</v>
      </c>
      <c r="BK121" s="226">
        <f>ROUND(I121*H121,2)</f>
        <v>0</v>
      </c>
      <c r="BL121" s="19" t="s">
        <v>203</v>
      </c>
      <c r="BM121" s="225" t="s">
        <v>576</v>
      </c>
    </row>
    <row r="122" s="2" customFormat="1">
      <c r="A122" s="40"/>
      <c r="B122" s="41"/>
      <c r="C122" s="42"/>
      <c r="D122" s="227" t="s">
        <v>154</v>
      </c>
      <c r="E122" s="42"/>
      <c r="F122" s="228" t="s">
        <v>1981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154</v>
      </c>
      <c r="AU122" s="19" t="s">
        <v>166</v>
      </c>
    </row>
    <row r="123" s="2" customFormat="1" ht="14.4" customHeight="1">
      <c r="A123" s="40"/>
      <c r="B123" s="41"/>
      <c r="C123" s="214" t="s">
        <v>75</v>
      </c>
      <c r="D123" s="214" t="s">
        <v>147</v>
      </c>
      <c r="E123" s="215" t="s">
        <v>1982</v>
      </c>
      <c r="F123" s="216" t="s">
        <v>1983</v>
      </c>
      <c r="G123" s="217" t="s">
        <v>1435</v>
      </c>
      <c r="H123" s="218">
        <v>2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203</v>
      </c>
      <c r="AT123" s="225" t="s">
        <v>147</v>
      </c>
      <c r="AU123" s="225" t="s">
        <v>166</v>
      </c>
      <c r="AY123" s="19" t="s">
        <v>144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203</v>
      </c>
      <c r="BM123" s="225" t="s">
        <v>589</v>
      </c>
    </row>
    <row r="124" s="2" customFormat="1">
      <c r="A124" s="40"/>
      <c r="B124" s="41"/>
      <c r="C124" s="42"/>
      <c r="D124" s="227" t="s">
        <v>154</v>
      </c>
      <c r="E124" s="42"/>
      <c r="F124" s="228" t="s">
        <v>1984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154</v>
      </c>
      <c r="AU124" s="19" t="s">
        <v>166</v>
      </c>
    </row>
    <row r="125" s="2" customFormat="1" ht="14.4" customHeight="1">
      <c r="A125" s="40"/>
      <c r="B125" s="41"/>
      <c r="C125" s="214" t="s">
        <v>75</v>
      </c>
      <c r="D125" s="214" t="s">
        <v>147</v>
      </c>
      <c r="E125" s="215" t="s">
        <v>1985</v>
      </c>
      <c r="F125" s="216" t="s">
        <v>1986</v>
      </c>
      <c r="G125" s="217" t="s">
        <v>1435</v>
      </c>
      <c r="H125" s="218">
        <v>1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46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203</v>
      </c>
      <c r="AT125" s="225" t="s">
        <v>147</v>
      </c>
      <c r="AU125" s="225" t="s">
        <v>166</v>
      </c>
      <c r="AY125" s="19" t="s">
        <v>144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203</v>
      </c>
      <c r="BM125" s="225" t="s">
        <v>604</v>
      </c>
    </row>
    <row r="126" s="2" customFormat="1">
      <c r="A126" s="40"/>
      <c r="B126" s="41"/>
      <c r="C126" s="42"/>
      <c r="D126" s="227" t="s">
        <v>154</v>
      </c>
      <c r="E126" s="42"/>
      <c r="F126" s="228" t="s">
        <v>1987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154</v>
      </c>
      <c r="AU126" s="19" t="s">
        <v>166</v>
      </c>
    </row>
    <row r="127" s="2" customFormat="1" ht="14.4" customHeight="1">
      <c r="A127" s="40"/>
      <c r="B127" s="41"/>
      <c r="C127" s="214" t="s">
        <v>75</v>
      </c>
      <c r="D127" s="214" t="s">
        <v>147</v>
      </c>
      <c r="E127" s="215" t="s">
        <v>1988</v>
      </c>
      <c r="F127" s="216" t="s">
        <v>1989</v>
      </c>
      <c r="G127" s="217" t="s">
        <v>1435</v>
      </c>
      <c r="H127" s="218">
        <v>2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46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203</v>
      </c>
      <c r="AT127" s="225" t="s">
        <v>147</v>
      </c>
      <c r="AU127" s="225" t="s">
        <v>166</v>
      </c>
      <c r="AY127" s="19" t="s">
        <v>144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83</v>
      </c>
      <c r="BK127" s="226">
        <f>ROUND(I127*H127,2)</f>
        <v>0</v>
      </c>
      <c r="BL127" s="19" t="s">
        <v>203</v>
      </c>
      <c r="BM127" s="225" t="s">
        <v>616</v>
      </c>
    </row>
    <row r="128" s="2" customFormat="1">
      <c r="A128" s="40"/>
      <c r="B128" s="41"/>
      <c r="C128" s="42"/>
      <c r="D128" s="227" t="s">
        <v>154</v>
      </c>
      <c r="E128" s="42"/>
      <c r="F128" s="228" t="s">
        <v>1990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154</v>
      </c>
      <c r="AU128" s="19" t="s">
        <v>166</v>
      </c>
    </row>
    <row r="129" s="2" customFormat="1" ht="14.4" customHeight="1">
      <c r="A129" s="40"/>
      <c r="B129" s="41"/>
      <c r="C129" s="214" t="s">
        <v>75</v>
      </c>
      <c r="D129" s="214" t="s">
        <v>147</v>
      </c>
      <c r="E129" s="215" t="s">
        <v>1991</v>
      </c>
      <c r="F129" s="216" t="s">
        <v>1992</v>
      </c>
      <c r="G129" s="217" t="s">
        <v>1435</v>
      </c>
      <c r="H129" s="218">
        <v>2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46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203</v>
      </c>
      <c r="AT129" s="225" t="s">
        <v>147</v>
      </c>
      <c r="AU129" s="225" t="s">
        <v>166</v>
      </c>
      <c r="AY129" s="19" t="s">
        <v>144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83</v>
      </c>
      <c r="BK129" s="226">
        <f>ROUND(I129*H129,2)</f>
        <v>0</v>
      </c>
      <c r="BL129" s="19" t="s">
        <v>203</v>
      </c>
      <c r="BM129" s="225" t="s">
        <v>629</v>
      </c>
    </row>
    <row r="130" s="2" customFormat="1">
      <c r="A130" s="40"/>
      <c r="B130" s="41"/>
      <c r="C130" s="42"/>
      <c r="D130" s="227" t="s">
        <v>154</v>
      </c>
      <c r="E130" s="42"/>
      <c r="F130" s="228" t="s">
        <v>1993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154</v>
      </c>
      <c r="AU130" s="19" t="s">
        <v>166</v>
      </c>
    </row>
    <row r="131" s="2" customFormat="1" ht="14.4" customHeight="1">
      <c r="A131" s="40"/>
      <c r="B131" s="41"/>
      <c r="C131" s="214" t="s">
        <v>75</v>
      </c>
      <c r="D131" s="214" t="s">
        <v>147</v>
      </c>
      <c r="E131" s="215" t="s">
        <v>1994</v>
      </c>
      <c r="F131" s="216" t="s">
        <v>1995</v>
      </c>
      <c r="G131" s="217" t="s">
        <v>187</v>
      </c>
      <c r="H131" s="218">
        <v>88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203</v>
      </c>
      <c r="AT131" s="225" t="s">
        <v>147</v>
      </c>
      <c r="AU131" s="225" t="s">
        <v>166</v>
      </c>
      <c r="AY131" s="19" t="s">
        <v>144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203</v>
      </c>
      <c r="BM131" s="225" t="s">
        <v>641</v>
      </c>
    </row>
    <row r="132" s="2" customFormat="1">
      <c r="A132" s="40"/>
      <c r="B132" s="41"/>
      <c r="C132" s="42"/>
      <c r="D132" s="227" t="s">
        <v>154</v>
      </c>
      <c r="E132" s="42"/>
      <c r="F132" s="228" t="s">
        <v>1995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154</v>
      </c>
      <c r="AU132" s="19" t="s">
        <v>166</v>
      </c>
    </row>
    <row r="133" s="2" customFormat="1" ht="14.4" customHeight="1">
      <c r="A133" s="40"/>
      <c r="B133" s="41"/>
      <c r="C133" s="214" t="s">
        <v>75</v>
      </c>
      <c r="D133" s="214" t="s">
        <v>147</v>
      </c>
      <c r="E133" s="215" t="s">
        <v>1996</v>
      </c>
      <c r="F133" s="216" t="s">
        <v>1997</v>
      </c>
      <c r="G133" s="217" t="s">
        <v>187</v>
      </c>
      <c r="H133" s="218">
        <v>31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203</v>
      </c>
      <c r="AT133" s="225" t="s">
        <v>147</v>
      </c>
      <c r="AU133" s="225" t="s">
        <v>166</v>
      </c>
      <c r="AY133" s="19" t="s">
        <v>144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203</v>
      </c>
      <c r="BM133" s="225" t="s">
        <v>652</v>
      </c>
    </row>
    <row r="134" s="2" customFormat="1">
      <c r="A134" s="40"/>
      <c r="B134" s="41"/>
      <c r="C134" s="42"/>
      <c r="D134" s="227" t="s">
        <v>154</v>
      </c>
      <c r="E134" s="42"/>
      <c r="F134" s="228" t="s">
        <v>1997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154</v>
      </c>
      <c r="AU134" s="19" t="s">
        <v>166</v>
      </c>
    </row>
    <row r="135" s="2" customFormat="1" ht="14.4" customHeight="1">
      <c r="A135" s="40"/>
      <c r="B135" s="41"/>
      <c r="C135" s="214" t="s">
        <v>75</v>
      </c>
      <c r="D135" s="214" t="s">
        <v>147</v>
      </c>
      <c r="E135" s="215" t="s">
        <v>1998</v>
      </c>
      <c r="F135" s="216" t="s">
        <v>1999</v>
      </c>
      <c r="G135" s="217" t="s">
        <v>187</v>
      </c>
      <c r="H135" s="218">
        <v>48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46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203</v>
      </c>
      <c r="AT135" s="225" t="s">
        <v>147</v>
      </c>
      <c r="AU135" s="225" t="s">
        <v>166</v>
      </c>
      <c r="AY135" s="19" t="s">
        <v>144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83</v>
      </c>
      <c r="BK135" s="226">
        <f>ROUND(I135*H135,2)</f>
        <v>0</v>
      </c>
      <c r="BL135" s="19" t="s">
        <v>203</v>
      </c>
      <c r="BM135" s="225" t="s">
        <v>663</v>
      </c>
    </row>
    <row r="136" s="2" customFormat="1">
      <c r="A136" s="40"/>
      <c r="B136" s="41"/>
      <c r="C136" s="42"/>
      <c r="D136" s="227" t="s">
        <v>154</v>
      </c>
      <c r="E136" s="42"/>
      <c r="F136" s="228" t="s">
        <v>1999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154</v>
      </c>
      <c r="AU136" s="19" t="s">
        <v>166</v>
      </c>
    </row>
    <row r="137" s="2" customFormat="1" ht="14.4" customHeight="1">
      <c r="A137" s="40"/>
      <c r="B137" s="41"/>
      <c r="C137" s="214" t="s">
        <v>75</v>
      </c>
      <c r="D137" s="214" t="s">
        <v>147</v>
      </c>
      <c r="E137" s="215" t="s">
        <v>2000</v>
      </c>
      <c r="F137" s="216" t="s">
        <v>2001</v>
      </c>
      <c r="G137" s="217" t="s">
        <v>1011</v>
      </c>
      <c r="H137" s="218">
        <v>30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46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203</v>
      </c>
      <c r="AT137" s="225" t="s">
        <v>147</v>
      </c>
      <c r="AU137" s="225" t="s">
        <v>166</v>
      </c>
      <c r="AY137" s="19" t="s">
        <v>144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203</v>
      </c>
      <c r="BM137" s="225" t="s">
        <v>676</v>
      </c>
    </row>
    <row r="138" s="2" customFormat="1">
      <c r="A138" s="40"/>
      <c r="B138" s="41"/>
      <c r="C138" s="42"/>
      <c r="D138" s="227" t="s">
        <v>154</v>
      </c>
      <c r="E138" s="42"/>
      <c r="F138" s="228" t="s">
        <v>2001</v>
      </c>
      <c r="G138" s="42"/>
      <c r="H138" s="42"/>
      <c r="I138" s="229"/>
      <c r="J138" s="42"/>
      <c r="K138" s="42"/>
      <c r="L138" s="46"/>
      <c r="M138" s="257"/>
      <c r="N138" s="258"/>
      <c r="O138" s="259"/>
      <c r="P138" s="259"/>
      <c r="Q138" s="259"/>
      <c r="R138" s="259"/>
      <c r="S138" s="259"/>
      <c r="T138" s="26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154</v>
      </c>
      <c r="AU138" s="19" t="s">
        <v>166</v>
      </c>
    </row>
    <row r="139" s="2" customFormat="1" ht="6.96" customHeight="1">
      <c r="A139" s="40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46"/>
      <c r="M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</sheetData>
  <sheetProtection sheet="1" autoFilter="0" formatColumns="0" formatRows="0" objects="1" scenarios="1" spinCount="100000" saltValue="soYb5jhv3gqt46LE6hq0pQjUglSRwJUIYOhr1JHxEaJRHStsXQp9j9ZZ8gk7UbpBOlLagKQCgV72u659CKIHkw==" hashValue="oPChZxTB45OdniCebKPl8+L8zQyhMf/8k13BhSPV7wp1vjPc4iso1bE2S69PSWUjGGAS13JODgh7lhIl1eJa6g==" algorithmName="SHA-512" password="CC35"/>
  <autoFilter ref="C81:K13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115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5.6" customHeight="1">
      <c r="A9" s="40"/>
      <c r="B9" s="46"/>
      <c r="C9" s="40"/>
      <c r="D9" s="40"/>
      <c r="E9" s="147" t="s">
        <v>2002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28. 2. 2023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36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38</v>
      </c>
      <c r="E23" s="40"/>
      <c r="F23" s="40"/>
      <c r="G23" s="40"/>
      <c r="H23" s="40"/>
      <c r="I23" s="144" t="s">
        <v>26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29</v>
      </c>
      <c r="J24" s="135" t="s">
        <v>36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4.4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ROUND(J92,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ROUND((SUM(BE92:BE209)),  2)</f>
        <v>0</v>
      </c>
      <c r="G33" s="40"/>
      <c r="H33" s="40"/>
      <c r="I33" s="159">
        <v>0.20999999999999999</v>
      </c>
      <c r="J33" s="158">
        <f>ROUND(((SUM(BE92:BE209))*I33),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47</v>
      </c>
      <c r="F34" s="158">
        <f>ROUND((SUM(BF92:BF209)),  2)</f>
        <v>0</v>
      </c>
      <c r="G34" s="40"/>
      <c r="H34" s="40"/>
      <c r="I34" s="159">
        <v>0.14999999999999999</v>
      </c>
      <c r="J34" s="158">
        <f>ROUND(((SUM(BF92:BF209))*I34),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48</v>
      </c>
      <c r="F35" s="158">
        <f>ROUND((SUM(BG92:BG209)),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49</v>
      </c>
      <c r="F36" s="158">
        <f>ROUND((SUM(BH92:BH209)),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50</v>
      </c>
      <c r="F37" s="158">
        <f>ROUND((SUM(BI92:BI209)),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4.4" customHeight="1">
      <c r="A48" s="40"/>
      <c r="B48" s="41"/>
      <c r="C48" s="42"/>
      <c r="D48" s="42"/>
      <c r="E48" s="171" t="str">
        <f>E7</f>
        <v>Rekonstrukce výukových prostor FUD v Kampusu UJEP - v06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6" customHeight="1">
      <c r="A50" s="40"/>
      <c r="B50" s="41"/>
      <c r="C50" s="42"/>
      <c r="D50" s="42"/>
      <c r="E50" s="71" t="str">
        <f>E9</f>
        <v>TI 02 - Zdravotechnické instalace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UJEP</v>
      </c>
      <c r="G52" s="42"/>
      <c r="H52" s="42"/>
      <c r="I52" s="34" t="s">
        <v>23</v>
      </c>
      <c r="J52" s="74" t="str">
        <f>IF(J12="","",J12)</f>
        <v>28. 2. 2023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Univerzita Jana Evangelisty Purkyně</v>
      </c>
      <c r="G54" s="42"/>
      <c r="H54" s="42"/>
      <c r="I54" s="34" t="s">
        <v>33</v>
      </c>
      <c r="J54" s="38" t="str">
        <f>E21</f>
        <v>Correct BC,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Correct BC, s.r.o.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118</v>
      </c>
      <c r="D57" s="173"/>
      <c r="E57" s="173"/>
      <c r="F57" s="173"/>
      <c r="G57" s="173"/>
      <c r="H57" s="173"/>
      <c r="I57" s="173"/>
      <c r="J57" s="174" t="s">
        <v>119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="9" customFormat="1" ht="24.96" customHeight="1">
      <c r="A60" s="9"/>
      <c r="B60" s="176"/>
      <c r="C60" s="177"/>
      <c r="D60" s="178" t="s">
        <v>289</v>
      </c>
      <c r="E60" s="179"/>
      <c r="F60" s="179"/>
      <c r="G60" s="179"/>
      <c r="H60" s="179"/>
      <c r="I60" s="179"/>
      <c r="J60" s="180">
        <f>J93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2003</v>
      </c>
      <c r="E61" s="184"/>
      <c r="F61" s="184"/>
      <c r="G61" s="184"/>
      <c r="H61" s="184"/>
      <c r="I61" s="184"/>
      <c r="J61" s="185">
        <f>J94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2004</v>
      </c>
      <c r="E62" s="184"/>
      <c r="F62" s="184"/>
      <c r="G62" s="184"/>
      <c r="H62" s="184"/>
      <c r="I62" s="184"/>
      <c r="J62" s="185">
        <f>J97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2005</v>
      </c>
      <c r="E63" s="184"/>
      <c r="F63" s="184"/>
      <c r="G63" s="184"/>
      <c r="H63" s="184"/>
      <c r="I63" s="184"/>
      <c r="J63" s="185">
        <f>J102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2006</v>
      </c>
      <c r="E64" s="184"/>
      <c r="F64" s="184"/>
      <c r="G64" s="184"/>
      <c r="H64" s="184"/>
      <c r="I64" s="184"/>
      <c r="J64" s="185">
        <f>J107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2007</v>
      </c>
      <c r="E65" s="184"/>
      <c r="F65" s="184"/>
      <c r="G65" s="184"/>
      <c r="H65" s="184"/>
      <c r="I65" s="184"/>
      <c r="J65" s="185">
        <f>J114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2008</v>
      </c>
      <c r="E66" s="184"/>
      <c r="F66" s="184"/>
      <c r="G66" s="184"/>
      <c r="H66" s="184"/>
      <c r="I66" s="184"/>
      <c r="J66" s="185">
        <f>J119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27"/>
      <c r="D67" s="183" t="s">
        <v>2009</v>
      </c>
      <c r="E67" s="184"/>
      <c r="F67" s="184"/>
      <c r="G67" s="184"/>
      <c r="H67" s="184"/>
      <c r="I67" s="184"/>
      <c r="J67" s="185">
        <f>J126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6"/>
      <c r="C68" s="177"/>
      <c r="D68" s="178" t="s">
        <v>300</v>
      </c>
      <c r="E68" s="179"/>
      <c r="F68" s="179"/>
      <c r="G68" s="179"/>
      <c r="H68" s="179"/>
      <c r="I68" s="179"/>
      <c r="J68" s="180">
        <f>J129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2"/>
      <c r="C69" s="127"/>
      <c r="D69" s="183" t="s">
        <v>2010</v>
      </c>
      <c r="E69" s="184"/>
      <c r="F69" s="184"/>
      <c r="G69" s="184"/>
      <c r="H69" s="184"/>
      <c r="I69" s="184"/>
      <c r="J69" s="185">
        <f>J130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2011</v>
      </c>
      <c r="E70" s="184"/>
      <c r="F70" s="184"/>
      <c r="G70" s="184"/>
      <c r="H70" s="184"/>
      <c r="I70" s="184"/>
      <c r="J70" s="185">
        <f>J139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2012</v>
      </c>
      <c r="E71" s="184"/>
      <c r="F71" s="184"/>
      <c r="G71" s="184"/>
      <c r="H71" s="184"/>
      <c r="I71" s="184"/>
      <c r="J71" s="185">
        <f>J152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6"/>
      <c r="C72" s="177"/>
      <c r="D72" s="178" t="s">
        <v>2013</v>
      </c>
      <c r="E72" s="179"/>
      <c r="F72" s="179"/>
      <c r="G72" s="179"/>
      <c r="H72" s="179"/>
      <c r="I72" s="179"/>
      <c r="J72" s="180">
        <f>J174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129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4.4" customHeight="1">
      <c r="A82" s="40"/>
      <c r="B82" s="41"/>
      <c r="C82" s="42"/>
      <c r="D82" s="42"/>
      <c r="E82" s="171" t="str">
        <f>E7</f>
        <v>Rekonstrukce výukových prostor FUD v Kampusu UJEP - v06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115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6" customHeight="1">
      <c r="A84" s="40"/>
      <c r="B84" s="41"/>
      <c r="C84" s="42"/>
      <c r="D84" s="42"/>
      <c r="E84" s="71" t="str">
        <f>E9</f>
        <v>TI 02 - Zdravotechnické instalace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21</v>
      </c>
      <c r="D86" s="42"/>
      <c r="E86" s="42"/>
      <c r="F86" s="29" t="str">
        <f>F12</f>
        <v>UJEP</v>
      </c>
      <c r="G86" s="42"/>
      <c r="H86" s="42"/>
      <c r="I86" s="34" t="s">
        <v>23</v>
      </c>
      <c r="J86" s="74" t="str">
        <f>IF(J12="","",J12)</f>
        <v>28. 2. 2023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6" customHeight="1">
      <c r="A88" s="40"/>
      <c r="B88" s="41"/>
      <c r="C88" s="34" t="s">
        <v>25</v>
      </c>
      <c r="D88" s="42"/>
      <c r="E88" s="42"/>
      <c r="F88" s="29" t="str">
        <f>E15</f>
        <v>Univerzita Jana Evangelisty Purkyně</v>
      </c>
      <c r="G88" s="42"/>
      <c r="H88" s="42"/>
      <c r="I88" s="34" t="s">
        <v>33</v>
      </c>
      <c r="J88" s="38" t="str">
        <f>E21</f>
        <v>Correct BC, s.r.o.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6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38</v>
      </c>
      <c r="J89" s="38" t="str">
        <f>E24</f>
        <v>Correct BC,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0.32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11" customFormat="1" ht="29.28" customHeight="1">
      <c r="A91" s="187"/>
      <c r="B91" s="188"/>
      <c r="C91" s="189" t="s">
        <v>130</v>
      </c>
      <c r="D91" s="190" t="s">
        <v>60</v>
      </c>
      <c r="E91" s="190" t="s">
        <v>56</v>
      </c>
      <c r="F91" s="190" t="s">
        <v>57</v>
      </c>
      <c r="G91" s="190" t="s">
        <v>131</v>
      </c>
      <c r="H91" s="190" t="s">
        <v>132</v>
      </c>
      <c r="I91" s="190" t="s">
        <v>133</v>
      </c>
      <c r="J91" s="190" t="s">
        <v>119</v>
      </c>
      <c r="K91" s="191" t="s">
        <v>134</v>
      </c>
      <c r="L91" s="192"/>
      <c r="M91" s="94" t="s">
        <v>19</v>
      </c>
      <c r="N91" s="95" t="s">
        <v>45</v>
      </c>
      <c r="O91" s="95" t="s">
        <v>135</v>
      </c>
      <c r="P91" s="95" t="s">
        <v>136</v>
      </c>
      <c r="Q91" s="95" t="s">
        <v>137</v>
      </c>
      <c r="R91" s="95" t="s">
        <v>138</v>
      </c>
      <c r="S91" s="95" t="s">
        <v>139</v>
      </c>
      <c r="T91" s="96" t="s">
        <v>140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="2" customFormat="1" ht="22.8" customHeight="1">
      <c r="A92" s="40"/>
      <c r="B92" s="41"/>
      <c r="C92" s="101" t="s">
        <v>141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P93+P129+P174</f>
        <v>0</v>
      </c>
      <c r="Q92" s="98"/>
      <c r="R92" s="195">
        <f>R93+R129+R174</f>
        <v>6.3908500000000004</v>
      </c>
      <c r="S92" s="98"/>
      <c r="T92" s="196">
        <f>T93+T129+T174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74</v>
      </c>
      <c r="AU92" s="19" t="s">
        <v>120</v>
      </c>
      <c r="BK92" s="197">
        <f>BK93+BK129+BK174</f>
        <v>0</v>
      </c>
    </row>
    <row r="93" s="12" customFormat="1" ht="25.92" customHeight="1">
      <c r="A93" s="12"/>
      <c r="B93" s="198"/>
      <c r="C93" s="199"/>
      <c r="D93" s="200" t="s">
        <v>74</v>
      </c>
      <c r="E93" s="201" t="s">
        <v>316</v>
      </c>
      <c r="F93" s="201" t="s">
        <v>317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P94+P97+P102+P107+P114+P119+P126</f>
        <v>0</v>
      </c>
      <c r="Q93" s="206"/>
      <c r="R93" s="207">
        <f>R94+R97+R102+R107+R114+R119+R126</f>
        <v>0.71479999999999999</v>
      </c>
      <c r="S93" s="206"/>
      <c r="T93" s="208">
        <f>T94+T97+T102+T107+T114+T119+T126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83</v>
      </c>
      <c r="AT93" s="210" t="s">
        <v>74</v>
      </c>
      <c r="AU93" s="210" t="s">
        <v>75</v>
      </c>
      <c r="AY93" s="209" t="s">
        <v>144</v>
      </c>
      <c r="BK93" s="211">
        <f>BK94+BK97+BK102+BK107+BK114+BK119+BK126</f>
        <v>0</v>
      </c>
    </row>
    <row r="94" s="12" customFormat="1" ht="22.8" customHeight="1">
      <c r="A94" s="12"/>
      <c r="B94" s="198"/>
      <c r="C94" s="199"/>
      <c r="D94" s="200" t="s">
        <v>74</v>
      </c>
      <c r="E94" s="212" t="s">
        <v>238</v>
      </c>
      <c r="F94" s="212" t="s">
        <v>2014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SUM(P95:P96)</f>
        <v>0</v>
      </c>
      <c r="Q94" s="206"/>
      <c r="R94" s="207">
        <f>SUM(R95:R96)</f>
        <v>0</v>
      </c>
      <c r="S94" s="206"/>
      <c r="T94" s="208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83</v>
      </c>
      <c r="AT94" s="210" t="s">
        <v>74</v>
      </c>
      <c r="AU94" s="210" t="s">
        <v>83</v>
      </c>
      <c r="AY94" s="209" t="s">
        <v>144</v>
      </c>
      <c r="BK94" s="211">
        <f>SUM(BK95:BK96)</f>
        <v>0</v>
      </c>
    </row>
    <row r="95" s="2" customFormat="1" ht="14.4" customHeight="1">
      <c r="A95" s="40"/>
      <c r="B95" s="41"/>
      <c r="C95" s="214" t="s">
        <v>75</v>
      </c>
      <c r="D95" s="214" t="s">
        <v>147</v>
      </c>
      <c r="E95" s="215" t="s">
        <v>2015</v>
      </c>
      <c r="F95" s="216" t="s">
        <v>2016</v>
      </c>
      <c r="G95" s="217" t="s">
        <v>150</v>
      </c>
      <c r="H95" s="218">
        <v>1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46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176</v>
      </c>
      <c r="AT95" s="225" t="s">
        <v>147</v>
      </c>
      <c r="AU95" s="225" t="s">
        <v>85</v>
      </c>
      <c r="AY95" s="19" t="s">
        <v>144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83</v>
      </c>
      <c r="BK95" s="226">
        <f>ROUND(I95*H95,2)</f>
        <v>0</v>
      </c>
      <c r="BL95" s="19" t="s">
        <v>176</v>
      </c>
      <c r="BM95" s="225" t="s">
        <v>85</v>
      </c>
    </row>
    <row r="96" s="2" customFormat="1">
      <c r="A96" s="40"/>
      <c r="B96" s="41"/>
      <c r="C96" s="42"/>
      <c r="D96" s="227" t="s">
        <v>154</v>
      </c>
      <c r="E96" s="42"/>
      <c r="F96" s="228" t="s">
        <v>2016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154</v>
      </c>
      <c r="AU96" s="19" t="s">
        <v>85</v>
      </c>
    </row>
    <row r="97" s="12" customFormat="1" ht="22.8" customHeight="1">
      <c r="A97" s="12"/>
      <c r="B97" s="198"/>
      <c r="C97" s="199"/>
      <c r="D97" s="200" t="s">
        <v>74</v>
      </c>
      <c r="E97" s="212" t="s">
        <v>258</v>
      </c>
      <c r="F97" s="212" t="s">
        <v>2017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SUM(P98:P101)</f>
        <v>0</v>
      </c>
      <c r="Q97" s="206"/>
      <c r="R97" s="207">
        <f>SUM(R98:R101)</f>
        <v>0</v>
      </c>
      <c r="S97" s="206"/>
      <c r="T97" s="20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83</v>
      </c>
      <c r="AT97" s="210" t="s">
        <v>74</v>
      </c>
      <c r="AU97" s="210" t="s">
        <v>83</v>
      </c>
      <c r="AY97" s="209" t="s">
        <v>144</v>
      </c>
      <c r="BK97" s="211">
        <f>SUM(BK98:BK101)</f>
        <v>0</v>
      </c>
    </row>
    <row r="98" s="2" customFormat="1" ht="14.4" customHeight="1">
      <c r="A98" s="40"/>
      <c r="B98" s="41"/>
      <c r="C98" s="214" t="s">
        <v>75</v>
      </c>
      <c r="D98" s="214" t="s">
        <v>147</v>
      </c>
      <c r="E98" s="215" t="s">
        <v>2018</v>
      </c>
      <c r="F98" s="216" t="s">
        <v>2019</v>
      </c>
      <c r="G98" s="217" t="s">
        <v>374</v>
      </c>
      <c r="H98" s="218">
        <v>51.479999999999997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176</v>
      </c>
      <c r="AT98" s="225" t="s">
        <v>147</v>
      </c>
      <c r="AU98" s="225" t="s">
        <v>85</v>
      </c>
      <c r="AY98" s="19" t="s">
        <v>144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176</v>
      </c>
      <c r="BM98" s="225" t="s">
        <v>176</v>
      </c>
    </row>
    <row r="99" s="2" customFormat="1">
      <c r="A99" s="40"/>
      <c r="B99" s="41"/>
      <c r="C99" s="42"/>
      <c r="D99" s="227" t="s">
        <v>154</v>
      </c>
      <c r="E99" s="42"/>
      <c r="F99" s="228" t="s">
        <v>2019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154</v>
      </c>
      <c r="AU99" s="19" t="s">
        <v>85</v>
      </c>
    </row>
    <row r="100" s="2" customFormat="1" ht="14.4" customHeight="1">
      <c r="A100" s="40"/>
      <c r="B100" s="41"/>
      <c r="C100" s="214" t="s">
        <v>75</v>
      </c>
      <c r="D100" s="214" t="s">
        <v>147</v>
      </c>
      <c r="E100" s="215" t="s">
        <v>2020</v>
      </c>
      <c r="F100" s="216" t="s">
        <v>2021</v>
      </c>
      <c r="G100" s="217" t="s">
        <v>374</v>
      </c>
      <c r="H100" s="218">
        <v>15.41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176</v>
      </c>
      <c r="AT100" s="225" t="s">
        <v>147</v>
      </c>
      <c r="AU100" s="225" t="s">
        <v>85</v>
      </c>
      <c r="AY100" s="19" t="s">
        <v>144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176</v>
      </c>
      <c r="BM100" s="225" t="s">
        <v>198</v>
      </c>
    </row>
    <row r="101" s="2" customFormat="1">
      <c r="A101" s="40"/>
      <c r="B101" s="41"/>
      <c r="C101" s="42"/>
      <c r="D101" s="227" t="s">
        <v>154</v>
      </c>
      <c r="E101" s="42"/>
      <c r="F101" s="228" t="s">
        <v>2021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154</v>
      </c>
      <c r="AU101" s="19" t="s">
        <v>85</v>
      </c>
    </row>
    <row r="102" s="12" customFormat="1" ht="22.8" customHeight="1">
      <c r="A102" s="12"/>
      <c r="B102" s="198"/>
      <c r="C102" s="199"/>
      <c r="D102" s="200" t="s">
        <v>74</v>
      </c>
      <c r="E102" s="212" t="s">
        <v>8</v>
      </c>
      <c r="F102" s="212" t="s">
        <v>2022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SUM(P103:P106)</f>
        <v>0</v>
      </c>
      <c r="Q102" s="206"/>
      <c r="R102" s="207">
        <f>SUM(R103:R106)</f>
        <v>0.108</v>
      </c>
      <c r="S102" s="206"/>
      <c r="T102" s="208">
        <f>SUM(T103:T106)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83</v>
      </c>
      <c r="AT102" s="210" t="s">
        <v>74</v>
      </c>
      <c r="AU102" s="210" t="s">
        <v>83</v>
      </c>
      <c r="AY102" s="209" t="s">
        <v>144</v>
      </c>
      <c r="BK102" s="211">
        <f>SUM(BK103:BK106)</f>
        <v>0</v>
      </c>
    </row>
    <row r="103" s="2" customFormat="1" ht="14.4" customHeight="1">
      <c r="A103" s="40"/>
      <c r="B103" s="41"/>
      <c r="C103" s="214" t="s">
        <v>75</v>
      </c>
      <c r="D103" s="214" t="s">
        <v>147</v>
      </c>
      <c r="E103" s="215" t="s">
        <v>2023</v>
      </c>
      <c r="F103" s="216" t="s">
        <v>2024</v>
      </c>
      <c r="G103" s="217" t="s">
        <v>187</v>
      </c>
      <c r="H103" s="218">
        <v>108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46</v>
      </c>
      <c r="O103" s="86"/>
      <c r="P103" s="223">
        <f>O103*H103</f>
        <v>0</v>
      </c>
      <c r="Q103" s="223">
        <v>0.001</v>
      </c>
      <c r="R103" s="223">
        <f>Q103*H103</f>
        <v>0.108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176</v>
      </c>
      <c r="AT103" s="225" t="s">
        <v>147</v>
      </c>
      <c r="AU103" s="225" t="s">
        <v>85</v>
      </c>
      <c r="AY103" s="19" t="s">
        <v>144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176</v>
      </c>
      <c r="BM103" s="225" t="s">
        <v>216</v>
      </c>
    </row>
    <row r="104" s="2" customFormat="1">
      <c r="A104" s="40"/>
      <c r="B104" s="41"/>
      <c r="C104" s="42"/>
      <c r="D104" s="227" t="s">
        <v>154</v>
      </c>
      <c r="E104" s="42"/>
      <c r="F104" s="228" t="s">
        <v>2024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154</v>
      </c>
      <c r="AU104" s="19" t="s">
        <v>85</v>
      </c>
    </row>
    <row r="105" s="2" customFormat="1" ht="14.4" customHeight="1">
      <c r="A105" s="40"/>
      <c r="B105" s="41"/>
      <c r="C105" s="214" t="s">
        <v>75</v>
      </c>
      <c r="D105" s="214" t="s">
        <v>147</v>
      </c>
      <c r="E105" s="215" t="s">
        <v>2025</v>
      </c>
      <c r="F105" s="216" t="s">
        <v>2026</v>
      </c>
      <c r="G105" s="217" t="s">
        <v>187</v>
      </c>
      <c r="H105" s="218">
        <v>108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176</v>
      </c>
      <c r="AT105" s="225" t="s">
        <v>147</v>
      </c>
      <c r="AU105" s="225" t="s">
        <v>85</v>
      </c>
      <c r="AY105" s="19" t="s">
        <v>144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176</v>
      </c>
      <c r="BM105" s="225" t="s">
        <v>233</v>
      </c>
    </row>
    <row r="106" s="2" customFormat="1">
      <c r="A106" s="40"/>
      <c r="B106" s="41"/>
      <c r="C106" s="42"/>
      <c r="D106" s="227" t="s">
        <v>154</v>
      </c>
      <c r="E106" s="42"/>
      <c r="F106" s="228" t="s">
        <v>2026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154</v>
      </c>
      <c r="AU106" s="19" t="s">
        <v>85</v>
      </c>
    </row>
    <row r="107" s="12" customFormat="1" ht="22.8" customHeight="1">
      <c r="A107" s="12"/>
      <c r="B107" s="198"/>
      <c r="C107" s="199"/>
      <c r="D107" s="200" t="s">
        <v>74</v>
      </c>
      <c r="E107" s="212" t="s">
        <v>203</v>
      </c>
      <c r="F107" s="212" t="s">
        <v>2027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SUM(P108:P113)</f>
        <v>0</v>
      </c>
      <c r="Q107" s="206"/>
      <c r="R107" s="207">
        <f>SUM(R108:R113)</f>
        <v>0</v>
      </c>
      <c r="S107" s="206"/>
      <c r="T107" s="208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83</v>
      </c>
      <c r="AT107" s="210" t="s">
        <v>74</v>
      </c>
      <c r="AU107" s="210" t="s">
        <v>83</v>
      </c>
      <c r="AY107" s="209" t="s">
        <v>144</v>
      </c>
      <c r="BK107" s="211">
        <f>SUM(BK108:BK113)</f>
        <v>0</v>
      </c>
    </row>
    <row r="108" s="2" customFormat="1" ht="14.4" customHeight="1">
      <c r="A108" s="40"/>
      <c r="B108" s="41"/>
      <c r="C108" s="214" t="s">
        <v>75</v>
      </c>
      <c r="D108" s="214" t="s">
        <v>147</v>
      </c>
      <c r="E108" s="215" t="s">
        <v>2028</v>
      </c>
      <c r="F108" s="216" t="s">
        <v>2029</v>
      </c>
      <c r="G108" s="217" t="s">
        <v>374</v>
      </c>
      <c r="H108" s="218">
        <v>51.479999999999997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176</v>
      </c>
      <c r="AT108" s="225" t="s">
        <v>147</v>
      </c>
      <c r="AU108" s="225" t="s">
        <v>85</v>
      </c>
      <c r="AY108" s="19" t="s">
        <v>144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176</v>
      </c>
      <c r="BM108" s="225" t="s">
        <v>243</v>
      </c>
    </row>
    <row r="109" s="2" customFormat="1">
      <c r="A109" s="40"/>
      <c r="B109" s="41"/>
      <c r="C109" s="42"/>
      <c r="D109" s="227" t="s">
        <v>154</v>
      </c>
      <c r="E109" s="42"/>
      <c r="F109" s="228" t="s">
        <v>2029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154</v>
      </c>
      <c r="AU109" s="19" t="s">
        <v>85</v>
      </c>
    </row>
    <row r="110" s="2" customFormat="1" ht="14.4" customHeight="1">
      <c r="A110" s="40"/>
      <c r="B110" s="41"/>
      <c r="C110" s="214" t="s">
        <v>75</v>
      </c>
      <c r="D110" s="214" t="s">
        <v>147</v>
      </c>
      <c r="E110" s="215" t="s">
        <v>2030</v>
      </c>
      <c r="F110" s="216" t="s">
        <v>2031</v>
      </c>
      <c r="G110" s="217" t="s">
        <v>374</v>
      </c>
      <c r="H110" s="218">
        <v>28.280000000000001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176</v>
      </c>
      <c r="AT110" s="225" t="s">
        <v>147</v>
      </c>
      <c r="AU110" s="225" t="s">
        <v>85</v>
      </c>
      <c r="AY110" s="19" t="s">
        <v>144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176</v>
      </c>
      <c r="BM110" s="225" t="s">
        <v>283</v>
      </c>
    </row>
    <row r="111" s="2" customFormat="1">
      <c r="A111" s="40"/>
      <c r="B111" s="41"/>
      <c r="C111" s="42"/>
      <c r="D111" s="227" t="s">
        <v>154</v>
      </c>
      <c r="E111" s="42"/>
      <c r="F111" s="228" t="s">
        <v>2031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154</v>
      </c>
      <c r="AU111" s="19" t="s">
        <v>85</v>
      </c>
    </row>
    <row r="112" s="2" customFormat="1" ht="14.4" customHeight="1">
      <c r="A112" s="40"/>
      <c r="B112" s="41"/>
      <c r="C112" s="214" t="s">
        <v>75</v>
      </c>
      <c r="D112" s="214" t="s">
        <v>147</v>
      </c>
      <c r="E112" s="215" t="s">
        <v>2032</v>
      </c>
      <c r="F112" s="216" t="s">
        <v>2033</v>
      </c>
      <c r="G112" s="217" t="s">
        <v>374</v>
      </c>
      <c r="H112" s="218">
        <v>28.280000000000001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176</v>
      </c>
      <c r="AT112" s="225" t="s">
        <v>147</v>
      </c>
      <c r="AU112" s="225" t="s">
        <v>85</v>
      </c>
      <c r="AY112" s="19" t="s">
        <v>144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176</v>
      </c>
      <c r="BM112" s="225" t="s">
        <v>203</v>
      </c>
    </row>
    <row r="113" s="2" customFormat="1">
      <c r="A113" s="40"/>
      <c r="B113" s="41"/>
      <c r="C113" s="42"/>
      <c r="D113" s="227" t="s">
        <v>154</v>
      </c>
      <c r="E113" s="42"/>
      <c r="F113" s="228" t="s">
        <v>2033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154</v>
      </c>
      <c r="AU113" s="19" t="s">
        <v>85</v>
      </c>
    </row>
    <row r="114" s="12" customFormat="1" ht="22.8" customHeight="1">
      <c r="A114" s="12"/>
      <c r="B114" s="198"/>
      <c r="C114" s="199"/>
      <c r="D114" s="200" t="s">
        <v>74</v>
      </c>
      <c r="E114" s="212" t="s">
        <v>191</v>
      </c>
      <c r="F114" s="212" t="s">
        <v>2034</v>
      </c>
      <c r="G114" s="199"/>
      <c r="H114" s="199"/>
      <c r="I114" s="202"/>
      <c r="J114" s="213">
        <f>BK114</f>
        <v>0</v>
      </c>
      <c r="K114" s="199"/>
      <c r="L114" s="204"/>
      <c r="M114" s="205"/>
      <c r="N114" s="206"/>
      <c r="O114" s="206"/>
      <c r="P114" s="207">
        <f>SUM(P115:P118)</f>
        <v>0</v>
      </c>
      <c r="Q114" s="206"/>
      <c r="R114" s="207">
        <f>SUM(R115:R118)</f>
        <v>0</v>
      </c>
      <c r="S114" s="206"/>
      <c r="T114" s="208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83</v>
      </c>
      <c r="AT114" s="210" t="s">
        <v>74</v>
      </c>
      <c r="AU114" s="210" t="s">
        <v>83</v>
      </c>
      <c r="AY114" s="209" t="s">
        <v>144</v>
      </c>
      <c r="BK114" s="211">
        <f>SUM(BK115:BK118)</f>
        <v>0</v>
      </c>
    </row>
    <row r="115" s="2" customFormat="1" ht="14.4" customHeight="1">
      <c r="A115" s="40"/>
      <c r="B115" s="41"/>
      <c r="C115" s="214" t="s">
        <v>75</v>
      </c>
      <c r="D115" s="214" t="s">
        <v>147</v>
      </c>
      <c r="E115" s="215" t="s">
        <v>2035</v>
      </c>
      <c r="F115" s="216" t="s">
        <v>2036</v>
      </c>
      <c r="G115" s="217" t="s">
        <v>374</v>
      </c>
      <c r="H115" s="218">
        <v>23.199999999999999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46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176</v>
      </c>
      <c r="AT115" s="225" t="s">
        <v>147</v>
      </c>
      <c r="AU115" s="225" t="s">
        <v>85</v>
      </c>
      <c r="AY115" s="19" t="s">
        <v>144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83</v>
      </c>
      <c r="BK115" s="226">
        <f>ROUND(I115*H115,2)</f>
        <v>0</v>
      </c>
      <c r="BL115" s="19" t="s">
        <v>176</v>
      </c>
      <c r="BM115" s="225" t="s">
        <v>227</v>
      </c>
    </row>
    <row r="116" s="2" customFormat="1">
      <c r="A116" s="40"/>
      <c r="B116" s="41"/>
      <c r="C116" s="42"/>
      <c r="D116" s="227" t="s">
        <v>154</v>
      </c>
      <c r="E116" s="42"/>
      <c r="F116" s="228" t="s">
        <v>2036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154</v>
      </c>
      <c r="AU116" s="19" t="s">
        <v>85</v>
      </c>
    </row>
    <row r="117" s="2" customFormat="1" ht="14.4" customHeight="1">
      <c r="A117" s="40"/>
      <c r="B117" s="41"/>
      <c r="C117" s="214" t="s">
        <v>75</v>
      </c>
      <c r="D117" s="214" t="s">
        <v>147</v>
      </c>
      <c r="E117" s="215" t="s">
        <v>2037</v>
      </c>
      <c r="F117" s="216" t="s">
        <v>2038</v>
      </c>
      <c r="G117" s="217" t="s">
        <v>374</v>
      </c>
      <c r="H117" s="218">
        <v>19.800000000000001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176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176</v>
      </c>
      <c r="BM117" s="225" t="s">
        <v>263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2038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12" customFormat="1" ht="22.8" customHeight="1">
      <c r="A119" s="12"/>
      <c r="B119" s="198"/>
      <c r="C119" s="199"/>
      <c r="D119" s="200" t="s">
        <v>74</v>
      </c>
      <c r="E119" s="212" t="s">
        <v>932</v>
      </c>
      <c r="F119" s="212" t="s">
        <v>2039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SUM(P120:P125)</f>
        <v>0</v>
      </c>
      <c r="Q119" s="206"/>
      <c r="R119" s="207">
        <f>SUM(R120:R125)</f>
        <v>0.60680000000000001</v>
      </c>
      <c r="S119" s="206"/>
      <c r="T119" s="208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83</v>
      </c>
      <c r="AT119" s="210" t="s">
        <v>74</v>
      </c>
      <c r="AU119" s="210" t="s">
        <v>83</v>
      </c>
      <c r="AY119" s="209" t="s">
        <v>144</v>
      </c>
      <c r="BK119" s="211">
        <f>SUM(BK120:BK125)</f>
        <v>0</v>
      </c>
    </row>
    <row r="120" s="2" customFormat="1" ht="14.4" customHeight="1">
      <c r="A120" s="40"/>
      <c r="B120" s="41"/>
      <c r="C120" s="214" t="s">
        <v>75</v>
      </c>
      <c r="D120" s="214" t="s">
        <v>147</v>
      </c>
      <c r="E120" s="215" t="s">
        <v>2040</v>
      </c>
      <c r="F120" s="216" t="s">
        <v>2041</v>
      </c>
      <c r="G120" s="217" t="s">
        <v>328</v>
      </c>
      <c r="H120" s="218">
        <v>18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46</v>
      </c>
      <c r="O120" s="86"/>
      <c r="P120" s="223">
        <f>O120*H120</f>
        <v>0</v>
      </c>
      <c r="Q120" s="223">
        <v>0.0051000000000000004</v>
      </c>
      <c r="R120" s="223">
        <f>Q120*H120</f>
        <v>0.091800000000000007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176</v>
      </c>
      <c r="AT120" s="225" t="s">
        <v>147</v>
      </c>
      <c r="AU120" s="225" t="s">
        <v>85</v>
      </c>
      <c r="AY120" s="19" t="s">
        <v>144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176</v>
      </c>
      <c r="BM120" s="225" t="s">
        <v>676</v>
      </c>
    </row>
    <row r="121" s="2" customFormat="1">
      <c r="A121" s="40"/>
      <c r="B121" s="41"/>
      <c r="C121" s="42"/>
      <c r="D121" s="227" t="s">
        <v>154</v>
      </c>
      <c r="E121" s="42"/>
      <c r="F121" s="228" t="s">
        <v>2041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154</v>
      </c>
      <c r="AU121" s="19" t="s">
        <v>85</v>
      </c>
    </row>
    <row r="122" s="2" customFormat="1" ht="14.4" customHeight="1">
      <c r="A122" s="40"/>
      <c r="B122" s="41"/>
      <c r="C122" s="214" t="s">
        <v>75</v>
      </c>
      <c r="D122" s="214" t="s">
        <v>147</v>
      </c>
      <c r="E122" s="215" t="s">
        <v>2042</v>
      </c>
      <c r="F122" s="216" t="s">
        <v>2043</v>
      </c>
      <c r="G122" s="217" t="s">
        <v>328</v>
      </c>
      <c r="H122" s="218">
        <v>40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0.0127</v>
      </c>
      <c r="R122" s="223">
        <f>Q122*H122</f>
        <v>0.50800000000000001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176</v>
      </c>
      <c r="AT122" s="225" t="s">
        <v>147</v>
      </c>
      <c r="AU122" s="225" t="s">
        <v>85</v>
      </c>
      <c r="AY122" s="19" t="s">
        <v>144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176</v>
      </c>
      <c r="BM122" s="225" t="s">
        <v>690</v>
      </c>
    </row>
    <row r="123" s="2" customFormat="1">
      <c r="A123" s="40"/>
      <c r="B123" s="41"/>
      <c r="C123" s="42"/>
      <c r="D123" s="227" t="s">
        <v>154</v>
      </c>
      <c r="E123" s="42"/>
      <c r="F123" s="228" t="s">
        <v>2043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154</v>
      </c>
      <c r="AU123" s="19" t="s">
        <v>85</v>
      </c>
    </row>
    <row r="124" s="2" customFormat="1" ht="14.4" customHeight="1">
      <c r="A124" s="40"/>
      <c r="B124" s="41"/>
      <c r="C124" s="214" t="s">
        <v>75</v>
      </c>
      <c r="D124" s="214" t="s">
        <v>147</v>
      </c>
      <c r="E124" s="215" t="s">
        <v>2044</v>
      </c>
      <c r="F124" s="216" t="s">
        <v>2045</v>
      </c>
      <c r="G124" s="217" t="s">
        <v>150</v>
      </c>
      <c r="H124" s="218">
        <v>2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46</v>
      </c>
      <c r="O124" s="86"/>
      <c r="P124" s="223">
        <f>O124*H124</f>
        <v>0</v>
      </c>
      <c r="Q124" s="223">
        <v>0.0035000000000000001</v>
      </c>
      <c r="R124" s="223">
        <f>Q124*H124</f>
        <v>0.0070000000000000001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176</v>
      </c>
      <c r="AT124" s="225" t="s">
        <v>147</v>
      </c>
      <c r="AU124" s="225" t="s">
        <v>85</v>
      </c>
      <c r="AY124" s="19" t="s">
        <v>144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83</v>
      </c>
      <c r="BK124" s="226">
        <f>ROUND(I124*H124,2)</f>
        <v>0</v>
      </c>
      <c r="BL124" s="19" t="s">
        <v>176</v>
      </c>
      <c r="BM124" s="225" t="s">
        <v>702</v>
      </c>
    </row>
    <row r="125" s="2" customFormat="1">
      <c r="A125" s="40"/>
      <c r="B125" s="41"/>
      <c r="C125" s="42"/>
      <c r="D125" s="227" t="s">
        <v>154</v>
      </c>
      <c r="E125" s="42"/>
      <c r="F125" s="228" t="s">
        <v>2045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154</v>
      </c>
      <c r="AU125" s="19" t="s">
        <v>85</v>
      </c>
    </row>
    <row r="126" s="12" customFormat="1" ht="22.8" customHeight="1">
      <c r="A126" s="12"/>
      <c r="B126" s="198"/>
      <c r="C126" s="199"/>
      <c r="D126" s="200" t="s">
        <v>74</v>
      </c>
      <c r="E126" s="212" t="s">
        <v>2046</v>
      </c>
      <c r="F126" s="212" t="s">
        <v>2047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SUM(P127:P128)</f>
        <v>0</v>
      </c>
      <c r="Q126" s="206"/>
      <c r="R126" s="207">
        <f>SUM(R127:R128)</f>
        <v>0</v>
      </c>
      <c r="S126" s="206"/>
      <c r="T126" s="208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83</v>
      </c>
      <c r="AT126" s="210" t="s">
        <v>74</v>
      </c>
      <c r="AU126" s="210" t="s">
        <v>83</v>
      </c>
      <c r="AY126" s="209" t="s">
        <v>144</v>
      </c>
      <c r="BK126" s="211">
        <f>SUM(BK127:BK128)</f>
        <v>0</v>
      </c>
    </row>
    <row r="127" s="2" customFormat="1" ht="14.4" customHeight="1">
      <c r="A127" s="40"/>
      <c r="B127" s="41"/>
      <c r="C127" s="214" t="s">
        <v>75</v>
      </c>
      <c r="D127" s="214" t="s">
        <v>147</v>
      </c>
      <c r="E127" s="215" t="s">
        <v>2048</v>
      </c>
      <c r="F127" s="216" t="s">
        <v>2049</v>
      </c>
      <c r="G127" s="217" t="s">
        <v>435</v>
      </c>
      <c r="H127" s="218">
        <v>5.6299999999999999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46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176</v>
      </c>
      <c r="AT127" s="225" t="s">
        <v>147</v>
      </c>
      <c r="AU127" s="225" t="s">
        <v>85</v>
      </c>
      <c r="AY127" s="19" t="s">
        <v>144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83</v>
      </c>
      <c r="BK127" s="226">
        <f>ROUND(I127*H127,2)</f>
        <v>0</v>
      </c>
      <c r="BL127" s="19" t="s">
        <v>176</v>
      </c>
      <c r="BM127" s="225" t="s">
        <v>717</v>
      </c>
    </row>
    <row r="128" s="2" customFormat="1">
      <c r="A128" s="40"/>
      <c r="B128" s="41"/>
      <c r="C128" s="42"/>
      <c r="D128" s="227" t="s">
        <v>154</v>
      </c>
      <c r="E128" s="42"/>
      <c r="F128" s="228" t="s">
        <v>2049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154</v>
      </c>
      <c r="AU128" s="19" t="s">
        <v>85</v>
      </c>
    </row>
    <row r="129" s="12" customFormat="1" ht="25.92" customHeight="1">
      <c r="A129" s="12"/>
      <c r="B129" s="198"/>
      <c r="C129" s="199"/>
      <c r="D129" s="200" t="s">
        <v>74</v>
      </c>
      <c r="E129" s="201" t="s">
        <v>998</v>
      </c>
      <c r="F129" s="201" t="s">
        <v>999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P130+P139+P152</f>
        <v>0</v>
      </c>
      <c r="Q129" s="206"/>
      <c r="R129" s="207">
        <f>R130+R139+R152</f>
        <v>0.34305000000000002</v>
      </c>
      <c r="S129" s="206"/>
      <c r="T129" s="208">
        <f>T130+T139+T152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85</v>
      </c>
      <c r="AT129" s="210" t="s">
        <v>74</v>
      </c>
      <c r="AU129" s="210" t="s">
        <v>75</v>
      </c>
      <c r="AY129" s="209" t="s">
        <v>144</v>
      </c>
      <c r="BK129" s="211">
        <f>BK130+BK139+BK152</f>
        <v>0</v>
      </c>
    </row>
    <row r="130" s="12" customFormat="1" ht="22.8" customHeight="1">
      <c r="A130" s="12"/>
      <c r="B130" s="198"/>
      <c r="C130" s="199"/>
      <c r="D130" s="200" t="s">
        <v>74</v>
      </c>
      <c r="E130" s="212" t="s">
        <v>1102</v>
      </c>
      <c r="F130" s="212" t="s">
        <v>2050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SUM(P131:P138)</f>
        <v>0</v>
      </c>
      <c r="Q130" s="206"/>
      <c r="R130" s="207">
        <f>SUM(R131:R138)</f>
        <v>0.012700000000000001</v>
      </c>
      <c r="S130" s="206"/>
      <c r="T130" s="208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85</v>
      </c>
      <c r="AT130" s="210" t="s">
        <v>74</v>
      </c>
      <c r="AU130" s="210" t="s">
        <v>83</v>
      </c>
      <c r="AY130" s="209" t="s">
        <v>144</v>
      </c>
      <c r="BK130" s="211">
        <f>SUM(BK131:BK138)</f>
        <v>0</v>
      </c>
    </row>
    <row r="131" s="2" customFormat="1" ht="14.4" customHeight="1">
      <c r="A131" s="40"/>
      <c r="B131" s="41"/>
      <c r="C131" s="214" t="s">
        <v>75</v>
      </c>
      <c r="D131" s="214" t="s">
        <v>147</v>
      </c>
      <c r="E131" s="215" t="s">
        <v>2051</v>
      </c>
      <c r="F131" s="216" t="s">
        <v>2052</v>
      </c>
      <c r="G131" s="217" t="s">
        <v>150</v>
      </c>
      <c r="H131" s="218">
        <v>1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46</v>
      </c>
      <c r="O131" s="86"/>
      <c r="P131" s="223">
        <f>O131*H131</f>
        <v>0</v>
      </c>
      <c r="Q131" s="223">
        <v>0.0016999999999999999</v>
      </c>
      <c r="R131" s="223">
        <f>Q131*H131</f>
        <v>0.0016999999999999999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203</v>
      </c>
      <c r="AT131" s="225" t="s">
        <v>147</v>
      </c>
      <c r="AU131" s="225" t="s">
        <v>85</v>
      </c>
      <c r="AY131" s="19" t="s">
        <v>144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203</v>
      </c>
      <c r="BM131" s="225" t="s">
        <v>275</v>
      </c>
    </row>
    <row r="132" s="2" customFormat="1">
      <c r="A132" s="40"/>
      <c r="B132" s="41"/>
      <c r="C132" s="42"/>
      <c r="D132" s="227" t="s">
        <v>154</v>
      </c>
      <c r="E132" s="42"/>
      <c r="F132" s="228" t="s">
        <v>2052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154</v>
      </c>
      <c r="AU132" s="19" t="s">
        <v>85</v>
      </c>
    </row>
    <row r="133" s="2" customFormat="1" ht="14.4" customHeight="1">
      <c r="A133" s="40"/>
      <c r="B133" s="41"/>
      <c r="C133" s="214" t="s">
        <v>75</v>
      </c>
      <c r="D133" s="214" t="s">
        <v>147</v>
      </c>
      <c r="E133" s="215" t="s">
        <v>2053</v>
      </c>
      <c r="F133" s="216" t="s">
        <v>2054</v>
      </c>
      <c r="G133" s="217" t="s">
        <v>328</v>
      </c>
      <c r="H133" s="218">
        <v>10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0.0011000000000000001</v>
      </c>
      <c r="R133" s="223">
        <f>Q133*H133</f>
        <v>0.011000000000000001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203</v>
      </c>
      <c r="AT133" s="225" t="s">
        <v>147</v>
      </c>
      <c r="AU133" s="225" t="s">
        <v>85</v>
      </c>
      <c r="AY133" s="19" t="s">
        <v>144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203</v>
      </c>
      <c r="BM133" s="225" t="s">
        <v>464</v>
      </c>
    </row>
    <row r="134" s="2" customFormat="1">
      <c r="A134" s="40"/>
      <c r="B134" s="41"/>
      <c r="C134" s="42"/>
      <c r="D134" s="227" t="s">
        <v>154</v>
      </c>
      <c r="E134" s="42"/>
      <c r="F134" s="228" t="s">
        <v>2054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154</v>
      </c>
      <c r="AU134" s="19" t="s">
        <v>85</v>
      </c>
    </row>
    <row r="135" s="2" customFormat="1" ht="14.4" customHeight="1">
      <c r="A135" s="40"/>
      <c r="B135" s="41"/>
      <c r="C135" s="214" t="s">
        <v>75</v>
      </c>
      <c r="D135" s="214" t="s">
        <v>147</v>
      </c>
      <c r="E135" s="215" t="s">
        <v>2055</v>
      </c>
      <c r="F135" s="216" t="s">
        <v>2056</v>
      </c>
      <c r="G135" s="217" t="s">
        <v>150</v>
      </c>
      <c r="H135" s="218">
        <v>5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46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203</v>
      </c>
      <c r="AT135" s="225" t="s">
        <v>147</v>
      </c>
      <c r="AU135" s="225" t="s">
        <v>85</v>
      </c>
      <c r="AY135" s="19" t="s">
        <v>144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83</v>
      </c>
      <c r="BK135" s="226">
        <f>ROUND(I135*H135,2)</f>
        <v>0</v>
      </c>
      <c r="BL135" s="19" t="s">
        <v>203</v>
      </c>
      <c r="BM135" s="225" t="s">
        <v>480</v>
      </c>
    </row>
    <row r="136" s="2" customFormat="1">
      <c r="A136" s="40"/>
      <c r="B136" s="41"/>
      <c r="C136" s="42"/>
      <c r="D136" s="227" t="s">
        <v>154</v>
      </c>
      <c r="E136" s="42"/>
      <c r="F136" s="228" t="s">
        <v>2056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154</v>
      </c>
      <c r="AU136" s="19" t="s">
        <v>85</v>
      </c>
    </row>
    <row r="137" s="2" customFormat="1" ht="14.4" customHeight="1">
      <c r="A137" s="40"/>
      <c r="B137" s="41"/>
      <c r="C137" s="214" t="s">
        <v>75</v>
      </c>
      <c r="D137" s="214" t="s">
        <v>147</v>
      </c>
      <c r="E137" s="215" t="s">
        <v>2057</v>
      </c>
      <c r="F137" s="216" t="s">
        <v>2058</v>
      </c>
      <c r="G137" s="217" t="s">
        <v>328</v>
      </c>
      <c r="H137" s="218">
        <v>58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46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203</v>
      </c>
      <c r="AT137" s="225" t="s">
        <v>147</v>
      </c>
      <c r="AU137" s="225" t="s">
        <v>85</v>
      </c>
      <c r="AY137" s="19" t="s">
        <v>144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203</v>
      </c>
      <c r="BM137" s="225" t="s">
        <v>502</v>
      </c>
    </row>
    <row r="138" s="2" customFormat="1">
      <c r="A138" s="40"/>
      <c r="B138" s="41"/>
      <c r="C138" s="42"/>
      <c r="D138" s="227" t="s">
        <v>154</v>
      </c>
      <c r="E138" s="42"/>
      <c r="F138" s="228" t="s">
        <v>2058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154</v>
      </c>
      <c r="AU138" s="19" t="s">
        <v>85</v>
      </c>
    </row>
    <row r="139" s="12" customFormat="1" ht="22.8" customHeight="1">
      <c r="A139" s="12"/>
      <c r="B139" s="198"/>
      <c r="C139" s="199"/>
      <c r="D139" s="200" t="s">
        <v>74</v>
      </c>
      <c r="E139" s="212" t="s">
        <v>2059</v>
      </c>
      <c r="F139" s="212" t="s">
        <v>2060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SUM(P140:P151)</f>
        <v>0</v>
      </c>
      <c r="Q139" s="206"/>
      <c r="R139" s="207">
        <f>SUM(R140:R151)</f>
        <v>0.05935</v>
      </c>
      <c r="S139" s="206"/>
      <c r="T139" s="208">
        <f>SUM(T140:T151)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85</v>
      </c>
      <c r="AT139" s="210" t="s">
        <v>74</v>
      </c>
      <c r="AU139" s="210" t="s">
        <v>83</v>
      </c>
      <c r="AY139" s="209" t="s">
        <v>144</v>
      </c>
      <c r="BK139" s="211">
        <f>SUM(BK140:BK151)</f>
        <v>0</v>
      </c>
    </row>
    <row r="140" s="2" customFormat="1" ht="14.4" customHeight="1">
      <c r="A140" s="40"/>
      <c r="B140" s="41"/>
      <c r="C140" s="214" t="s">
        <v>75</v>
      </c>
      <c r="D140" s="214" t="s">
        <v>147</v>
      </c>
      <c r="E140" s="215" t="s">
        <v>2061</v>
      </c>
      <c r="F140" s="216" t="s">
        <v>2062</v>
      </c>
      <c r="G140" s="217" t="s">
        <v>328</v>
      </c>
      <c r="H140" s="218">
        <v>4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46</v>
      </c>
      <c r="O140" s="86"/>
      <c r="P140" s="223">
        <f>O140*H140</f>
        <v>0</v>
      </c>
      <c r="Q140" s="223">
        <v>0.0040000000000000001</v>
      </c>
      <c r="R140" s="223">
        <f>Q140*H140</f>
        <v>0.016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203</v>
      </c>
      <c r="AT140" s="225" t="s">
        <v>147</v>
      </c>
      <c r="AU140" s="225" t="s">
        <v>85</v>
      </c>
      <c r="AY140" s="19" t="s">
        <v>144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83</v>
      </c>
      <c r="BK140" s="226">
        <f>ROUND(I140*H140,2)</f>
        <v>0</v>
      </c>
      <c r="BL140" s="19" t="s">
        <v>203</v>
      </c>
      <c r="BM140" s="225" t="s">
        <v>516</v>
      </c>
    </row>
    <row r="141" s="2" customFormat="1">
      <c r="A141" s="40"/>
      <c r="B141" s="41"/>
      <c r="C141" s="42"/>
      <c r="D141" s="227" t="s">
        <v>154</v>
      </c>
      <c r="E141" s="42"/>
      <c r="F141" s="228" t="s">
        <v>2062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154</v>
      </c>
      <c r="AU141" s="19" t="s">
        <v>85</v>
      </c>
    </row>
    <row r="142" s="2" customFormat="1" ht="14.4" customHeight="1">
      <c r="A142" s="40"/>
      <c r="B142" s="41"/>
      <c r="C142" s="214" t="s">
        <v>75</v>
      </c>
      <c r="D142" s="214" t="s">
        <v>147</v>
      </c>
      <c r="E142" s="215" t="s">
        <v>2063</v>
      </c>
      <c r="F142" s="216" t="s">
        <v>2064</v>
      </c>
      <c r="G142" s="217" t="s">
        <v>150</v>
      </c>
      <c r="H142" s="218">
        <v>2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46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203</v>
      </c>
      <c r="AT142" s="225" t="s">
        <v>147</v>
      </c>
      <c r="AU142" s="225" t="s">
        <v>85</v>
      </c>
      <c r="AY142" s="19" t="s">
        <v>144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83</v>
      </c>
      <c r="BK142" s="226">
        <f>ROUND(I142*H142,2)</f>
        <v>0</v>
      </c>
      <c r="BL142" s="19" t="s">
        <v>203</v>
      </c>
      <c r="BM142" s="225" t="s">
        <v>549</v>
      </c>
    </row>
    <row r="143" s="2" customFormat="1">
      <c r="A143" s="40"/>
      <c r="B143" s="41"/>
      <c r="C143" s="42"/>
      <c r="D143" s="227" t="s">
        <v>154</v>
      </c>
      <c r="E143" s="42"/>
      <c r="F143" s="228" t="s">
        <v>2064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154</v>
      </c>
      <c r="AU143" s="19" t="s">
        <v>85</v>
      </c>
    </row>
    <row r="144" s="2" customFormat="1" ht="14.4" customHeight="1">
      <c r="A144" s="40"/>
      <c r="B144" s="41"/>
      <c r="C144" s="214" t="s">
        <v>75</v>
      </c>
      <c r="D144" s="214" t="s">
        <v>147</v>
      </c>
      <c r="E144" s="215" t="s">
        <v>2065</v>
      </c>
      <c r="F144" s="216" t="s">
        <v>2066</v>
      </c>
      <c r="G144" s="217" t="s">
        <v>328</v>
      </c>
      <c r="H144" s="218">
        <v>4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46</v>
      </c>
      <c r="O144" s="86"/>
      <c r="P144" s="223">
        <f>O144*H144</f>
        <v>0</v>
      </c>
      <c r="Q144" s="223">
        <v>0.0051000000000000004</v>
      </c>
      <c r="R144" s="223">
        <f>Q144*H144</f>
        <v>0.020400000000000001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203</v>
      </c>
      <c r="AT144" s="225" t="s">
        <v>147</v>
      </c>
      <c r="AU144" s="225" t="s">
        <v>85</v>
      </c>
      <c r="AY144" s="19" t="s">
        <v>144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83</v>
      </c>
      <c r="BK144" s="226">
        <f>ROUND(I144*H144,2)</f>
        <v>0</v>
      </c>
      <c r="BL144" s="19" t="s">
        <v>203</v>
      </c>
      <c r="BM144" s="225" t="s">
        <v>562</v>
      </c>
    </row>
    <row r="145" s="2" customFormat="1">
      <c r="A145" s="40"/>
      <c r="B145" s="41"/>
      <c r="C145" s="42"/>
      <c r="D145" s="227" t="s">
        <v>154</v>
      </c>
      <c r="E145" s="42"/>
      <c r="F145" s="228" t="s">
        <v>2066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154</v>
      </c>
      <c r="AU145" s="19" t="s">
        <v>85</v>
      </c>
    </row>
    <row r="146" s="2" customFormat="1" ht="14.4" customHeight="1">
      <c r="A146" s="40"/>
      <c r="B146" s="41"/>
      <c r="C146" s="214" t="s">
        <v>176</v>
      </c>
      <c r="D146" s="214" t="s">
        <v>147</v>
      </c>
      <c r="E146" s="215" t="s">
        <v>2067</v>
      </c>
      <c r="F146" s="216" t="s">
        <v>2068</v>
      </c>
      <c r="G146" s="217" t="s">
        <v>150</v>
      </c>
      <c r="H146" s="218">
        <v>1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46</v>
      </c>
      <c r="O146" s="86"/>
      <c r="P146" s="223">
        <f>O146*H146</f>
        <v>0</v>
      </c>
      <c r="Q146" s="223">
        <v>0.021059999999999999</v>
      </c>
      <c r="R146" s="223">
        <f>Q146*H146</f>
        <v>0.021059999999999999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203</v>
      </c>
      <c r="AT146" s="225" t="s">
        <v>147</v>
      </c>
      <c r="AU146" s="225" t="s">
        <v>85</v>
      </c>
      <c r="AY146" s="19" t="s">
        <v>144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83</v>
      </c>
      <c r="BK146" s="226">
        <f>ROUND(I146*H146,2)</f>
        <v>0</v>
      </c>
      <c r="BL146" s="19" t="s">
        <v>203</v>
      </c>
      <c r="BM146" s="225" t="s">
        <v>2069</v>
      </c>
    </row>
    <row r="147" s="2" customFormat="1">
      <c r="A147" s="40"/>
      <c r="B147" s="41"/>
      <c r="C147" s="42"/>
      <c r="D147" s="227" t="s">
        <v>154</v>
      </c>
      <c r="E147" s="42"/>
      <c r="F147" s="228" t="s">
        <v>2068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154</v>
      </c>
      <c r="AU147" s="19" t="s">
        <v>85</v>
      </c>
    </row>
    <row r="148" s="2" customFormat="1">
      <c r="A148" s="40"/>
      <c r="B148" s="41"/>
      <c r="C148" s="42"/>
      <c r="D148" s="227" t="s">
        <v>162</v>
      </c>
      <c r="E148" s="42"/>
      <c r="F148" s="234" t="s">
        <v>2070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162</v>
      </c>
      <c r="AU148" s="19" t="s">
        <v>85</v>
      </c>
    </row>
    <row r="149" s="2" customFormat="1" ht="14.4" customHeight="1">
      <c r="A149" s="40"/>
      <c r="B149" s="41"/>
      <c r="C149" s="214" t="s">
        <v>166</v>
      </c>
      <c r="D149" s="214" t="s">
        <v>147</v>
      </c>
      <c r="E149" s="215" t="s">
        <v>2071</v>
      </c>
      <c r="F149" s="216" t="s">
        <v>2072</v>
      </c>
      <c r="G149" s="217" t="s">
        <v>150</v>
      </c>
      <c r="H149" s="218">
        <v>1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46</v>
      </c>
      <c r="O149" s="86"/>
      <c r="P149" s="223">
        <f>O149*H149</f>
        <v>0</v>
      </c>
      <c r="Q149" s="223">
        <v>0.00189</v>
      </c>
      <c r="R149" s="223">
        <f>Q149*H149</f>
        <v>0.00189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203</v>
      </c>
      <c r="AT149" s="225" t="s">
        <v>147</v>
      </c>
      <c r="AU149" s="225" t="s">
        <v>85</v>
      </c>
      <c r="AY149" s="19" t="s">
        <v>144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83</v>
      </c>
      <c r="BK149" s="226">
        <f>ROUND(I149*H149,2)</f>
        <v>0</v>
      </c>
      <c r="BL149" s="19" t="s">
        <v>203</v>
      </c>
      <c r="BM149" s="225" t="s">
        <v>2073</v>
      </c>
    </row>
    <row r="150" s="2" customFormat="1">
      <c r="A150" s="40"/>
      <c r="B150" s="41"/>
      <c r="C150" s="42"/>
      <c r="D150" s="227" t="s">
        <v>154</v>
      </c>
      <c r="E150" s="42"/>
      <c r="F150" s="228" t="s">
        <v>2072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154</v>
      </c>
      <c r="AU150" s="19" t="s">
        <v>85</v>
      </c>
    </row>
    <row r="151" s="2" customFormat="1">
      <c r="A151" s="40"/>
      <c r="B151" s="41"/>
      <c r="C151" s="42"/>
      <c r="D151" s="227" t="s">
        <v>162</v>
      </c>
      <c r="E151" s="42"/>
      <c r="F151" s="234" t="s">
        <v>2074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162</v>
      </c>
      <c r="AU151" s="19" t="s">
        <v>85</v>
      </c>
    </row>
    <row r="152" s="12" customFormat="1" ht="22.8" customHeight="1">
      <c r="A152" s="12"/>
      <c r="B152" s="198"/>
      <c r="C152" s="199"/>
      <c r="D152" s="200" t="s">
        <v>74</v>
      </c>
      <c r="E152" s="212" t="s">
        <v>1110</v>
      </c>
      <c r="F152" s="212" t="s">
        <v>2075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SUM(P153:P173)</f>
        <v>0</v>
      </c>
      <c r="Q152" s="206"/>
      <c r="R152" s="207">
        <f>SUM(R153:R173)</f>
        <v>0.27100000000000002</v>
      </c>
      <c r="S152" s="206"/>
      <c r="T152" s="208">
        <f>SUM(T153:T173)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85</v>
      </c>
      <c r="AT152" s="210" t="s">
        <v>74</v>
      </c>
      <c r="AU152" s="210" t="s">
        <v>83</v>
      </c>
      <c r="AY152" s="209" t="s">
        <v>144</v>
      </c>
      <c r="BK152" s="211">
        <f>SUM(BK153:BK173)</f>
        <v>0</v>
      </c>
    </row>
    <row r="153" s="2" customFormat="1" ht="14.4" customHeight="1">
      <c r="A153" s="40"/>
      <c r="B153" s="41"/>
      <c r="C153" s="214" t="s">
        <v>75</v>
      </c>
      <c r="D153" s="214" t="s">
        <v>147</v>
      </c>
      <c r="E153" s="215" t="s">
        <v>2076</v>
      </c>
      <c r="F153" s="216" t="s">
        <v>2077</v>
      </c>
      <c r="G153" s="217" t="s">
        <v>194</v>
      </c>
      <c r="H153" s="218">
        <v>6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46</v>
      </c>
      <c r="O153" s="86"/>
      <c r="P153" s="223">
        <f>O153*H153</f>
        <v>0</v>
      </c>
      <c r="Q153" s="223">
        <v>0.019300000000000001</v>
      </c>
      <c r="R153" s="223">
        <f>Q153*H153</f>
        <v>0.11580000000000001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203</v>
      </c>
      <c r="AT153" s="225" t="s">
        <v>147</v>
      </c>
      <c r="AU153" s="225" t="s">
        <v>85</v>
      </c>
      <c r="AY153" s="19" t="s">
        <v>144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203</v>
      </c>
      <c r="BM153" s="225" t="s">
        <v>576</v>
      </c>
    </row>
    <row r="154" s="2" customFormat="1">
      <c r="A154" s="40"/>
      <c r="B154" s="41"/>
      <c r="C154" s="42"/>
      <c r="D154" s="227" t="s">
        <v>154</v>
      </c>
      <c r="E154" s="42"/>
      <c r="F154" s="228" t="s">
        <v>2077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154</v>
      </c>
      <c r="AU154" s="19" t="s">
        <v>85</v>
      </c>
    </row>
    <row r="155" s="13" customFormat="1">
      <c r="A155" s="13"/>
      <c r="B155" s="235"/>
      <c r="C155" s="236"/>
      <c r="D155" s="227" t="s">
        <v>173</v>
      </c>
      <c r="E155" s="237" t="s">
        <v>19</v>
      </c>
      <c r="F155" s="238" t="s">
        <v>198</v>
      </c>
      <c r="G155" s="236"/>
      <c r="H155" s="239">
        <v>6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173</v>
      </c>
      <c r="AU155" s="245" t="s">
        <v>85</v>
      </c>
      <c r="AV155" s="13" t="s">
        <v>85</v>
      </c>
      <c r="AW155" s="13" t="s">
        <v>37</v>
      </c>
      <c r="AX155" s="13" t="s">
        <v>75</v>
      </c>
      <c r="AY155" s="245" t="s">
        <v>144</v>
      </c>
    </row>
    <row r="156" s="14" customFormat="1">
      <c r="A156" s="14"/>
      <c r="B156" s="246"/>
      <c r="C156" s="247"/>
      <c r="D156" s="227" t="s">
        <v>173</v>
      </c>
      <c r="E156" s="248" t="s">
        <v>19</v>
      </c>
      <c r="F156" s="249" t="s">
        <v>175</v>
      </c>
      <c r="G156" s="247"/>
      <c r="H156" s="250">
        <v>6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173</v>
      </c>
      <c r="AU156" s="256" t="s">
        <v>85</v>
      </c>
      <c r="AV156" s="14" t="s">
        <v>176</v>
      </c>
      <c r="AW156" s="14" t="s">
        <v>37</v>
      </c>
      <c r="AX156" s="14" t="s">
        <v>83</v>
      </c>
      <c r="AY156" s="256" t="s">
        <v>144</v>
      </c>
    </row>
    <row r="157" s="2" customFormat="1" ht="14.4" customHeight="1">
      <c r="A157" s="40"/>
      <c r="B157" s="41"/>
      <c r="C157" s="214" t="s">
        <v>75</v>
      </c>
      <c r="D157" s="214" t="s">
        <v>147</v>
      </c>
      <c r="E157" s="215" t="s">
        <v>2078</v>
      </c>
      <c r="F157" s="216" t="s">
        <v>2079</v>
      </c>
      <c r="G157" s="217" t="s">
        <v>150</v>
      </c>
      <c r="H157" s="218">
        <v>2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46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203</v>
      </c>
      <c r="AT157" s="225" t="s">
        <v>147</v>
      </c>
      <c r="AU157" s="225" t="s">
        <v>85</v>
      </c>
      <c r="AY157" s="19" t="s">
        <v>144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83</v>
      </c>
      <c r="BK157" s="226">
        <f>ROUND(I157*H157,2)</f>
        <v>0</v>
      </c>
      <c r="BL157" s="19" t="s">
        <v>203</v>
      </c>
      <c r="BM157" s="225" t="s">
        <v>589</v>
      </c>
    </row>
    <row r="158" s="2" customFormat="1">
      <c r="A158" s="40"/>
      <c r="B158" s="41"/>
      <c r="C158" s="42"/>
      <c r="D158" s="227" t="s">
        <v>154</v>
      </c>
      <c r="E158" s="42"/>
      <c r="F158" s="228" t="s">
        <v>2079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154</v>
      </c>
      <c r="AU158" s="19" t="s">
        <v>85</v>
      </c>
    </row>
    <row r="159" s="2" customFormat="1" ht="14.4" customHeight="1">
      <c r="A159" s="40"/>
      <c r="B159" s="41"/>
      <c r="C159" s="214" t="s">
        <v>75</v>
      </c>
      <c r="D159" s="214" t="s">
        <v>147</v>
      </c>
      <c r="E159" s="215" t="s">
        <v>2080</v>
      </c>
      <c r="F159" s="216" t="s">
        <v>2081</v>
      </c>
      <c r="G159" s="217" t="s">
        <v>194</v>
      </c>
      <c r="H159" s="218">
        <v>2</v>
      </c>
      <c r="I159" s="219"/>
      <c r="J159" s="220">
        <f>ROUND(I159*H159,2)</f>
        <v>0</v>
      </c>
      <c r="K159" s="216" t="s">
        <v>19</v>
      </c>
      <c r="L159" s="46"/>
      <c r="M159" s="221" t="s">
        <v>19</v>
      </c>
      <c r="N159" s="222" t="s">
        <v>46</v>
      </c>
      <c r="O159" s="86"/>
      <c r="P159" s="223">
        <f>O159*H159</f>
        <v>0</v>
      </c>
      <c r="Q159" s="223">
        <v>0.0018</v>
      </c>
      <c r="R159" s="223">
        <f>Q159*H159</f>
        <v>0.0035999999999999999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203</v>
      </c>
      <c r="AT159" s="225" t="s">
        <v>147</v>
      </c>
      <c r="AU159" s="225" t="s">
        <v>85</v>
      </c>
      <c r="AY159" s="19" t="s">
        <v>144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203</v>
      </c>
      <c r="BM159" s="225" t="s">
        <v>604</v>
      </c>
    </row>
    <row r="160" s="2" customFormat="1">
      <c r="A160" s="40"/>
      <c r="B160" s="41"/>
      <c r="C160" s="42"/>
      <c r="D160" s="227" t="s">
        <v>154</v>
      </c>
      <c r="E160" s="42"/>
      <c r="F160" s="228" t="s">
        <v>2081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154</v>
      </c>
      <c r="AU160" s="19" t="s">
        <v>85</v>
      </c>
    </row>
    <row r="161" s="2" customFormat="1">
      <c r="A161" s="40"/>
      <c r="B161" s="41"/>
      <c r="C161" s="42"/>
      <c r="D161" s="227" t="s">
        <v>162</v>
      </c>
      <c r="E161" s="42"/>
      <c r="F161" s="234" t="s">
        <v>2082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85</v>
      </c>
    </row>
    <row r="162" s="2" customFormat="1" ht="14.4" customHeight="1">
      <c r="A162" s="40"/>
      <c r="B162" s="41"/>
      <c r="C162" s="214" t="s">
        <v>75</v>
      </c>
      <c r="D162" s="214" t="s">
        <v>147</v>
      </c>
      <c r="E162" s="215" t="s">
        <v>2083</v>
      </c>
      <c r="F162" s="216" t="s">
        <v>2084</v>
      </c>
      <c r="G162" s="217" t="s">
        <v>150</v>
      </c>
      <c r="H162" s="218">
        <v>1</v>
      </c>
      <c r="I162" s="219"/>
      <c r="J162" s="220">
        <f>ROUND(I162*H162,2)</f>
        <v>0</v>
      </c>
      <c r="K162" s="216" t="s">
        <v>19</v>
      </c>
      <c r="L162" s="46"/>
      <c r="M162" s="221" t="s">
        <v>19</v>
      </c>
      <c r="N162" s="222" t="s">
        <v>46</v>
      </c>
      <c r="O162" s="86"/>
      <c r="P162" s="223">
        <f>O162*H162</f>
        <v>0</v>
      </c>
      <c r="Q162" s="223">
        <v>0.060100000000000001</v>
      </c>
      <c r="R162" s="223">
        <f>Q162*H162</f>
        <v>0.060100000000000001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203</v>
      </c>
      <c r="AT162" s="225" t="s">
        <v>147</v>
      </c>
      <c r="AU162" s="225" t="s">
        <v>85</v>
      </c>
      <c r="AY162" s="19" t="s">
        <v>144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83</v>
      </c>
      <c r="BK162" s="226">
        <f>ROUND(I162*H162,2)</f>
        <v>0</v>
      </c>
      <c r="BL162" s="19" t="s">
        <v>203</v>
      </c>
      <c r="BM162" s="225" t="s">
        <v>616</v>
      </c>
    </row>
    <row r="163" s="2" customFormat="1">
      <c r="A163" s="40"/>
      <c r="B163" s="41"/>
      <c r="C163" s="42"/>
      <c r="D163" s="227" t="s">
        <v>154</v>
      </c>
      <c r="E163" s="42"/>
      <c r="F163" s="228" t="s">
        <v>2085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154</v>
      </c>
      <c r="AU163" s="19" t="s">
        <v>85</v>
      </c>
    </row>
    <row r="164" s="2" customFormat="1">
      <c r="A164" s="40"/>
      <c r="B164" s="41"/>
      <c r="C164" s="42"/>
      <c r="D164" s="227" t="s">
        <v>162</v>
      </c>
      <c r="E164" s="42"/>
      <c r="F164" s="234" t="s">
        <v>2082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85</v>
      </c>
    </row>
    <row r="165" s="2" customFormat="1" ht="14.4" customHeight="1">
      <c r="A165" s="40"/>
      <c r="B165" s="41"/>
      <c r="C165" s="214" t="s">
        <v>75</v>
      </c>
      <c r="D165" s="214" t="s">
        <v>147</v>
      </c>
      <c r="E165" s="215" t="s">
        <v>2086</v>
      </c>
      <c r="F165" s="216" t="s">
        <v>2087</v>
      </c>
      <c r="G165" s="217" t="s">
        <v>194</v>
      </c>
      <c r="H165" s="218">
        <v>5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46</v>
      </c>
      <c r="O165" s="86"/>
      <c r="P165" s="223">
        <f>O165*H165</f>
        <v>0</v>
      </c>
      <c r="Q165" s="223">
        <v>0.010500000000000001</v>
      </c>
      <c r="R165" s="223">
        <f>Q165*H165</f>
        <v>0.052500000000000005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203</v>
      </c>
      <c r="AT165" s="225" t="s">
        <v>147</v>
      </c>
      <c r="AU165" s="225" t="s">
        <v>85</v>
      </c>
      <c r="AY165" s="19" t="s">
        <v>144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83</v>
      </c>
      <c r="BK165" s="226">
        <f>ROUND(I165*H165,2)</f>
        <v>0</v>
      </c>
      <c r="BL165" s="19" t="s">
        <v>203</v>
      </c>
      <c r="BM165" s="225" t="s">
        <v>629</v>
      </c>
    </row>
    <row r="166" s="2" customFormat="1">
      <c r="A166" s="40"/>
      <c r="B166" s="41"/>
      <c r="C166" s="42"/>
      <c r="D166" s="227" t="s">
        <v>154</v>
      </c>
      <c r="E166" s="42"/>
      <c r="F166" s="228" t="s">
        <v>2087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154</v>
      </c>
      <c r="AU166" s="19" t="s">
        <v>85</v>
      </c>
    </row>
    <row r="167" s="2" customFormat="1" ht="14.4" customHeight="1">
      <c r="A167" s="40"/>
      <c r="B167" s="41"/>
      <c r="C167" s="214" t="s">
        <v>75</v>
      </c>
      <c r="D167" s="214" t="s">
        <v>147</v>
      </c>
      <c r="E167" s="215" t="s">
        <v>2088</v>
      </c>
      <c r="F167" s="216" t="s">
        <v>2089</v>
      </c>
      <c r="G167" s="217" t="s">
        <v>194</v>
      </c>
      <c r="H167" s="218">
        <v>4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46</v>
      </c>
      <c r="O167" s="86"/>
      <c r="P167" s="223">
        <f>O167*H167</f>
        <v>0</v>
      </c>
      <c r="Q167" s="223">
        <v>0.0080000000000000002</v>
      </c>
      <c r="R167" s="223">
        <f>Q167*H167</f>
        <v>0.032000000000000001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203</v>
      </c>
      <c r="AT167" s="225" t="s">
        <v>147</v>
      </c>
      <c r="AU167" s="225" t="s">
        <v>85</v>
      </c>
      <c r="AY167" s="19" t="s">
        <v>144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83</v>
      </c>
      <c r="BK167" s="226">
        <f>ROUND(I167*H167,2)</f>
        <v>0</v>
      </c>
      <c r="BL167" s="19" t="s">
        <v>203</v>
      </c>
      <c r="BM167" s="225" t="s">
        <v>641</v>
      </c>
    </row>
    <row r="168" s="2" customFormat="1">
      <c r="A168" s="40"/>
      <c r="B168" s="41"/>
      <c r="C168" s="42"/>
      <c r="D168" s="227" t="s">
        <v>154</v>
      </c>
      <c r="E168" s="42"/>
      <c r="F168" s="228" t="s">
        <v>2089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154</v>
      </c>
      <c r="AU168" s="19" t="s">
        <v>85</v>
      </c>
    </row>
    <row r="169" s="2" customFormat="1" ht="14.4" customHeight="1">
      <c r="A169" s="40"/>
      <c r="B169" s="41"/>
      <c r="C169" s="214" t="s">
        <v>75</v>
      </c>
      <c r="D169" s="214" t="s">
        <v>147</v>
      </c>
      <c r="E169" s="215" t="s">
        <v>2090</v>
      </c>
      <c r="F169" s="216" t="s">
        <v>2091</v>
      </c>
      <c r="G169" s="217" t="s">
        <v>194</v>
      </c>
      <c r="H169" s="218">
        <v>10</v>
      </c>
      <c r="I169" s="219"/>
      <c r="J169" s="220">
        <f>ROUND(I169*H169,2)</f>
        <v>0</v>
      </c>
      <c r="K169" s="216" t="s">
        <v>19</v>
      </c>
      <c r="L169" s="46"/>
      <c r="M169" s="221" t="s">
        <v>19</v>
      </c>
      <c r="N169" s="222" t="s">
        <v>46</v>
      </c>
      <c r="O169" s="86"/>
      <c r="P169" s="223">
        <f>O169*H169</f>
        <v>0</v>
      </c>
      <c r="Q169" s="223">
        <v>0.00040000000000000002</v>
      </c>
      <c r="R169" s="223">
        <f>Q169*H169</f>
        <v>0.0040000000000000001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203</v>
      </c>
      <c r="AT169" s="225" t="s">
        <v>147</v>
      </c>
      <c r="AU169" s="225" t="s">
        <v>85</v>
      </c>
      <c r="AY169" s="19" t="s">
        <v>144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83</v>
      </c>
      <c r="BK169" s="226">
        <f>ROUND(I169*H169,2)</f>
        <v>0</v>
      </c>
      <c r="BL169" s="19" t="s">
        <v>203</v>
      </c>
      <c r="BM169" s="225" t="s">
        <v>652</v>
      </c>
    </row>
    <row r="170" s="2" customFormat="1">
      <c r="A170" s="40"/>
      <c r="B170" s="41"/>
      <c r="C170" s="42"/>
      <c r="D170" s="227" t="s">
        <v>154</v>
      </c>
      <c r="E170" s="42"/>
      <c r="F170" s="228" t="s">
        <v>2091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154</v>
      </c>
      <c r="AU170" s="19" t="s">
        <v>85</v>
      </c>
    </row>
    <row r="171" s="2" customFormat="1" ht="14.4" customHeight="1">
      <c r="A171" s="40"/>
      <c r="B171" s="41"/>
      <c r="C171" s="214" t="s">
        <v>75</v>
      </c>
      <c r="D171" s="214" t="s">
        <v>147</v>
      </c>
      <c r="E171" s="215" t="s">
        <v>2092</v>
      </c>
      <c r="F171" s="216" t="s">
        <v>2093</v>
      </c>
      <c r="G171" s="217" t="s">
        <v>194</v>
      </c>
      <c r="H171" s="218">
        <v>5</v>
      </c>
      <c r="I171" s="219"/>
      <c r="J171" s="220">
        <f>ROUND(I171*H171,2)</f>
        <v>0</v>
      </c>
      <c r="K171" s="216" t="s">
        <v>19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0.00059999999999999995</v>
      </c>
      <c r="R171" s="223">
        <f>Q171*H171</f>
        <v>0.0029999999999999996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203</v>
      </c>
      <c r="AT171" s="225" t="s">
        <v>147</v>
      </c>
      <c r="AU171" s="225" t="s">
        <v>85</v>
      </c>
      <c r="AY171" s="19" t="s">
        <v>144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203</v>
      </c>
      <c r="BM171" s="225" t="s">
        <v>663</v>
      </c>
    </row>
    <row r="172" s="2" customFormat="1">
      <c r="A172" s="40"/>
      <c r="B172" s="41"/>
      <c r="C172" s="42"/>
      <c r="D172" s="227" t="s">
        <v>154</v>
      </c>
      <c r="E172" s="42"/>
      <c r="F172" s="228" t="s">
        <v>2093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154</v>
      </c>
      <c r="AU172" s="19" t="s">
        <v>85</v>
      </c>
    </row>
    <row r="173" s="2" customFormat="1">
      <c r="A173" s="40"/>
      <c r="B173" s="41"/>
      <c r="C173" s="42"/>
      <c r="D173" s="227" t="s">
        <v>162</v>
      </c>
      <c r="E173" s="42"/>
      <c r="F173" s="234" t="s">
        <v>2082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162</v>
      </c>
      <c r="AU173" s="19" t="s">
        <v>85</v>
      </c>
    </row>
    <row r="174" s="12" customFormat="1" ht="25.92" customHeight="1">
      <c r="A174" s="12"/>
      <c r="B174" s="198"/>
      <c r="C174" s="199"/>
      <c r="D174" s="200" t="s">
        <v>74</v>
      </c>
      <c r="E174" s="201" t="s">
        <v>2094</v>
      </c>
      <c r="F174" s="201" t="s">
        <v>2095</v>
      </c>
      <c r="G174" s="199"/>
      <c r="H174" s="199"/>
      <c r="I174" s="202"/>
      <c r="J174" s="203">
        <f>BK174</f>
        <v>0</v>
      </c>
      <c r="K174" s="199"/>
      <c r="L174" s="204"/>
      <c r="M174" s="205"/>
      <c r="N174" s="206"/>
      <c r="O174" s="206"/>
      <c r="P174" s="207">
        <f>SUM(P175:P209)</f>
        <v>0</v>
      </c>
      <c r="Q174" s="206"/>
      <c r="R174" s="207">
        <f>SUM(R175:R209)</f>
        <v>5.3330000000000002</v>
      </c>
      <c r="S174" s="206"/>
      <c r="T174" s="208">
        <f>SUM(T175:T209)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9" t="s">
        <v>176</v>
      </c>
      <c r="AT174" s="210" t="s">
        <v>74</v>
      </c>
      <c r="AU174" s="210" t="s">
        <v>75</v>
      </c>
      <c r="AY174" s="209" t="s">
        <v>144</v>
      </c>
      <c r="BK174" s="211">
        <f>SUM(BK175:BK209)</f>
        <v>0</v>
      </c>
    </row>
    <row r="175" s="2" customFormat="1" ht="14.4" customHeight="1">
      <c r="A175" s="40"/>
      <c r="B175" s="41"/>
      <c r="C175" s="282" t="s">
        <v>75</v>
      </c>
      <c r="D175" s="282" t="s">
        <v>630</v>
      </c>
      <c r="E175" s="283" t="s">
        <v>2096</v>
      </c>
      <c r="F175" s="284" t="s">
        <v>2097</v>
      </c>
      <c r="G175" s="285" t="s">
        <v>374</v>
      </c>
      <c r="H175" s="286">
        <v>19.800000000000001</v>
      </c>
      <c r="I175" s="287"/>
      <c r="J175" s="288">
        <f>ROUND(I175*H175,2)</f>
        <v>0</v>
      </c>
      <c r="K175" s="284" t="s">
        <v>19</v>
      </c>
      <c r="L175" s="289"/>
      <c r="M175" s="290" t="s">
        <v>19</v>
      </c>
      <c r="N175" s="291" t="s">
        <v>46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2098</v>
      </c>
      <c r="AT175" s="225" t="s">
        <v>630</v>
      </c>
      <c r="AU175" s="225" t="s">
        <v>83</v>
      </c>
      <c r="AY175" s="19" t="s">
        <v>144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83</v>
      </c>
      <c r="BK175" s="226">
        <f>ROUND(I175*H175,2)</f>
        <v>0</v>
      </c>
      <c r="BL175" s="19" t="s">
        <v>2098</v>
      </c>
      <c r="BM175" s="225" t="s">
        <v>689</v>
      </c>
    </row>
    <row r="176" s="2" customFormat="1">
      <c r="A176" s="40"/>
      <c r="B176" s="41"/>
      <c r="C176" s="42"/>
      <c r="D176" s="227" t="s">
        <v>154</v>
      </c>
      <c r="E176" s="42"/>
      <c r="F176" s="228" t="s">
        <v>2097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154</v>
      </c>
      <c r="AU176" s="19" t="s">
        <v>83</v>
      </c>
    </row>
    <row r="177" s="2" customFormat="1" ht="14.4" customHeight="1">
      <c r="A177" s="40"/>
      <c r="B177" s="41"/>
      <c r="C177" s="282" t="s">
        <v>75</v>
      </c>
      <c r="D177" s="282" t="s">
        <v>630</v>
      </c>
      <c r="E177" s="283" t="s">
        <v>2099</v>
      </c>
      <c r="F177" s="284" t="s">
        <v>2100</v>
      </c>
      <c r="G177" s="285" t="s">
        <v>150</v>
      </c>
      <c r="H177" s="286">
        <v>1</v>
      </c>
      <c r="I177" s="287"/>
      <c r="J177" s="288">
        <f>ROUND(I177*H177,2)</f>
        <v>0</v>
      </c>
      <c r="K177" s="284" t="s">
        <v>19</v>
      </c>
      <c r="L177" s="289"/>
      <c r="M177" s="290" t="s">
        <v>19</v>
      </c>
      <c r="N177" s="291" t="s">
        <v>46</v>
      </c>
      <c r="O177" s="86"/>
      <c r="P177" s="223">
        <f>O177*H177</f>
        <v>0</v>
      </c>
      <c r="Q177" s="223">
        <v>0.095000000000000001</v>
      </c>
      <c r="R177" s="223">
        <f>Q177*H177</f>
        <v>0.095000000000000001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2098</v>
      </c>
      <c r="AT177" s="225" t="s">
        <v>630</v>
      </c>
      <c r="AU177" s="225" t="s">
        <v>83</v>
      </c>
      <c r="AY177" s="19" t="s">
        <v>144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83</v>
      </c>
      <c r="BK177" s="226">
        <f>ROUND(I177*H177,2)</f>
        <v>0</v>
      </c>
      <c r="BL177" s="19" t="s">
        <v>2098</v>
      </c>
      <c r="BM177" s="225" t="s">
        <v>742</v>
      </c>
    </row>
    <row r="178" s="2" customFormat="1">
      <c r="A178" s="40"/>
      <c r="B178" s="41"/>
      <c r="C178" s="42"/>
      <c r="D178" s="227" t="s">
        <v>154</v>
      </c>
      <c r="E178" s="42"/>
      <c r="F178" s="228" t="s">
        <v>2100</v>
      </c>
      <c r="G178" s="42"/>
      <c r="H178" s="42"/>
      <c r="I178" s="229"/>
      <c r="J178" s="42"/>
      <c r="K178" s="42"/>
      <c r="L178" s="46"/>
      <c r="M178" s="230"/>
      <c r="N178" s="231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154</v>
      </c>
      <c r="AU178" s="19" t="s">
        <v>83</v>
      </c>
    </row>
    <row r="179" s="2" customFormat="1">
      <c r="A179" s="40"/>
      <c r="B179" s="41"/>
      <c r="C179" s="42"/>
      <c r="D179" s="227" t="s">
        <v>162</v>
      </c>
      <c r="E179" s="42"/>
      <c r="F179" s="234" t="s">
        <v>2082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162</v>
      </c>
      <c r="AU179" s="19" t="s">
        <v>83</v>
      </c>
    </row>
    <row r="180" s="2" customFormat="1" ht="14.4" customHeight="1">
      <c r="A180" s="40"/>
      <c r="B180" s="41"/>
      <c r="C180" s="282" t="s">
        <v>75</v>
      </c>
      <c r="D180" s="282" t="s">
        <v>630</v>
      </c>
      <c r="E180" s="283" t="s">
        <v>2101</v>
      </c>
      <c r="F180" s="284" t="s">
        <v>2102</v>
      </c>
      <c r="G180" s="285" t="s">
        <v>150</v>
      </c>
      <c r="H180" s="286">
        <v>1</v>
      </c>
      <c r="I180" s="287"/>
      <c r="J180" s="288">
        <f>ROUND(I180*H180,2)</f>
        <v>0</v>
      </c>
      <c r="K180" s="284" t="s">
        <v>19</v>
      </c>
      <c r="L180" s="289"/>
      <c r="M180" s="290" t="s">
        <v>19</v>
      </c>
      <c r="N180" s="291" t="s">
        <v>46</v>
      </c>
      <c r="O180" s="86"/>
      <c r="P180" s="223">
        <f>O180*H180</f>
        <v>0</v>
      </c>
      <c r="Q180" s="223">
        <v>0.125</v>
      </c>
      <c r="R180" s="223">
        <f>Q180*H180</f>
        <v>0.125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2098</v>
      </c>
      <c r="AT180" s="225" t="s">
        <v>630</v>
      </c>
      <c r="AU180" s="225" t="s">
        <v>83</v>
      </c>
      <c r="AY180" s="19" t="s">
        <v>144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2098</v>
      </c>
      <c r="BM180" s="225" t="s">
        <v>762</v>
      </c>
    </row>
    <row r="181" s="2" customFormat="1">
      <c r="A181" s="40"/>
      <c r="B181" s="41"/>
      <c r="C181" s="42"/>
      <c r="D181" s="227" t="s">
        <v>154</v>
      </c>
      <c r="E181" s="42"/>
      <c r="F181" s="228" t="s">
        <v>2102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154</v>
      </c>
      <c r="AU181" s="19" t="s">
        <v>83</v>
      </c>
    </row>
    <row r="182" s="2" customFormat="1">
      <c r="A182" s="40"/>
      <c r="B182" s="41"/>
      <c r="C182" s="42"/>
      <c r="D182" s="227" t="s">
        <v>162</v>
      </c>
      <c r="E182" s="42"/>
      <c r="F182" s="234" t="s">
        <v>2082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162</v>
      </c>
      <c r="AU182" s="19" t="s">
        <v>83</v>
      </c>
    </row>
    <row r="183" s="2" customFormat="1" ht="14.4" customHeight="1">
      <c r="A183" s="40"/>
      <c r="B183" s="41"/>
      <c r="C183" s="282" t="s">
        <v>75</v>
      </c>
      <c r="D183" s="282" t="s">
        <v>630</v>
      </c>
      <c r="E183" s="283" t="s">
        <v>2103</v>
      </c>
      <c r="F183" s="284" t="s">
        <v>2104</v>
      </c>
      <c r="G183" s="285" t="s">
        <v>150</v>
      </c>
      <c r="H183" s="286">
        <v>1</v>
      </c>
      <c r="I183" s="287"/>
      <c r="J183" s="288">
        <f>ROUND(I183*H183,2)</f>
        <v>0</v>
      </c>
      <c r="K183" s="284" t="s">
        <v>19</v>
      </c>
      <c r="L183" s="289"/>
      <c r="M183" s="290" t="s">
        <v>19</v>
      </c>
      <c r="N183" s="291" t="s">
        <v>46</v>
      </c>
      <c r="O183" s="86"/>
      <c r="P183" s="223">
        <f>O183*H183</f>
        <v>0</v>
      </c>
      <c r="Q183" s="223">
        <v>0.053999999999999999</v>
      </c>
      <c r="R183" s="223">
        <f>Q183*H183</f>
        <v>0.053999999999999999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2098</v>
      </c>
      <c r="AT183" s="225" t="s">
        <v>630</v>
      </c>
      <c r="AU183" s="225" t="s">
        <v>83</v>
      </c>
      <c r="AY183" s="19" t="s">
        <v>144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83</v>
      </c>
      <c r="BK183" s="226">
        <f>ROUND(I183*H183,2)</f>
        <v>0</v>
      </c>
      <c r="BL183" s="19" t="s">
        <v>2098</v>
      </c>
      <c r="BM183" s="225" t="s">
        <v>782</v>
      </c>
    </row>
    <row r="184" s="2" customFormat="1">
      <c r="A184" s="40"/>
      <c r="B184" s="41"/>
      <c r="C184" s="42"/>
      <c r="D184" s="227" t="s">
        <v>154</v>
      </c>
      <c r="E184" s="42"/>
      <c r="F184" s="228" t="s">
        <v>2104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154</v>
      </c>
      <c r="AU184" s="19" t="s">
        <v>83</v>
      </c>
    </row>
    <row r="185" s="2" customFormat="1" ht="14.4" customHeight="1">
      <c r="A185" s="40"/>
      <c r="B185" s="41"/>
      <c r="C185" s="282" t="s">
        <v>75</v>
      </c>
      <c r="D185" s="282" t="s">
        <v>630</v>
      </c>
      <c r="E185" s="283" t="s">
        <v>2105</v>
      </c>
      <c r="F185" s="284" t="s">
        <v>2106</v>
      </c>
      <c r="G185" s="285" t="s">
        <v>150</v>
      </c>
      <c r="H185" s="286">
        <v>2</v>
      </c>
      <c r="I185" s="287"/>
      <c r="J185" s="288">
        <f>ROUND(I185*H185,2)</f>
        <v>0</v>
      </c>
      <c r="K185" s="284" t="s">
        <v>19</v>
      </c>
      <c r="L185" s="289"/>
      <c r="M185" s="290" t="s">
        <v>19</v>
      </c>
      <c r="N185" s="291" t="s">
        <v>46</v>
      </c>
      <c r="O185" s="86"/>
      <c r="P185" s="223">
        <f>O185*H185</f>
        <v>0</v>
      </c>
      <c r="Q185" s="223">
        <v>0.086999999999999994</v>
      </c>
      <c r="R185" s="223">
        <f>Q185*H185</f>
        <v>0.17399999999999999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2098</v>
      </c>
      <c r="AT185" s="225" t="s">
        <v>630</v>
      </c>
      <c r="AU185" s="225" t="s">
        <v>83</v>
      </c>
      <c r="AY185" s="19" t="s">
        <v>144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83</v>
      </c>
      <c r="BK185" s="226">
        <f>ROUND(I185*H185,2)</f>
        <v>0</v>
      </c>
      <c r="BL185" s="19" t="s">
        <v>2098</v>
      </c>
      <c r="BM185" s="225" t="s">
        <v>802</v>
      </c>
    </row>
    <row r="186" s="2" customFormat="1">
      <c r="A186" s="40"/>
      <c r="B186" s="41"/>
      <c r="C186" s="42"/>
      <c r="D186" s="227" t="s">
        <v>154</v>
      </c>
      <c r="E186" s="42"/>
      <c r="F186" s="228" t="s">
        <v>2106</v>
      </c>
      <c r="G186" s="42"/>
      <c r="H186" s="42"/>
      <c r="I186" s="229"/>
      <c r="J186" s="42"/>
      <c r="K186" s="42"/>
      <c r="L186" s="46"/>
      <c r="M186" s="230"/>
      <c r="N186" s="231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154</v>
      </c>
      <c r="AU186" s="19" t="s">
        <v>83</v>
      </c>
    </row>
    <row r="187" s="2" customFormat="1" ht="14.4" customHeight="1">
      <c r="A187" s="40"/>
      <c r="B187" s="41"/>
      <c r="C187" s="282" t="s">
        <v>75</v>
      </c>
      <c r="D187" s="282" t="s">
        <v>630</v>
      </c>
      <c r="E187" s="283" t="s">
        <v>2107</v>
      </c>
      <c r="F187" s="284" t="s">
        <v>2108</v>
      </c>
      <c r="G187" s="285" t="s">
        <v>150</v>
      </c>
      <c r="H187" s="286">
        <v>6</v>
      </c>
      <c r="I187" s="287"/>
      <c r="J187" s="288">
        <f>ROUND(I187*H187,2)</f>
        <v>0</v>
      </c>
      <c r="K187" s="284" t="s">
        <v>19</v>
      </c>
      <c r="L187" s="289"/>
      <c r="M187" s="290" t="s">
        <v>19</v>
      </c>
      <c r="N187" s="291" t="s">
        <v>46</v>
      </c>
      <c r="O187" s="86"/>
      <c r="P187" s="223">
        <f>O187*H187</f>
        <v>0</v>
      </c>
      <c r="Q187" s="223">
        <v>0.0060000000000000001</v>
      </c>
      <c r="R187" s="223">
        <f>Q187*H187</f>
        <v>0.036000000000000004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2098</v>
      </c>
      <c r="AT187" s="225" t="s">
        <v>630</v>
      </c>
      <c r="AU187" s="225" t="s">
        <v>83</v>
      </c>
      <c r="AY187" s="19" t="s">
        <v>144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83</v>
      </c>
      <c r="BK187" s="226">
        <f>ROUND(I187*H187,2)</f>
        <v>0</v>
      </c>
      <c r="BL187" s="19" t="s">
        <v>2098</v>
      </c>
      <c r="BM187" s="225" t="s">
        <v>817</v>
      </c>
    </row>
    <row r="188" s="2" customFormat="1">
      <c r="A188" s="40"/>
      <c r="B188" s="41"/>
      <c r="C188" s="42"/>
      <c r="D188" s="227" t="s">
        <v>154</v>
      </c>
      <c r="E188" s="42"/>
      <c r="F188" s="228" t="s">
        <v>2108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154</v>
      </c>
      <c r="AU188" s="19" t="s">
        <v>83</v>
      </c>
    </row>
    <row r="189" s="2" customFormat="1" ht="14.4" customHeight="1">
      <c r="A189" s="40"/>
      <c r="B189" s="41"/>
      <c r="C189" s="282" t="s">
        <v>75</v>
      </c>
      <c r="D189" s="282" t="s">
        <v>630</v>
      </c>
      <c r="E189" s="283" t="s">
        <v>2109</v>
      </c>
      <c r="F189" s="284" t="s">
        <v>2110</v>
      </c>
      <c r="G189" s="285" t="s">
        <v>374</v>
      </c>
      <c r="H189" s="286">
        <v>2.5</v>
      </c>
      <c r="I189" s="287"/>
      <c r="J189" s="288">
        <f>ROUND(I189*H189,2)</f>
        <v>0</v>
      </c>
      <c r="K189" s="284" t="s">
        <v>19</v>
      </c>
      <c r="L189" s="289"/>
      <c r="M189" s="290" t="s">
        <v>19</v>
      </c>
      <c r="N189" s="291" t="s">
        <v>46</v>
      </c>
      <c r="O189" s="86"/>
      <c r="P189" s="223">
        <f>O189*H189</f>
        <v>0</v>
      </c>
      <c r="Q189" s="223">
        <v>1.6699999999999999</v>
      </c>
      <c r="R189" s="223">
        <f>Q189*H189</f>
        <v>4.1749999999999998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2098</v>
      </c>
      <c r="AT189" s="225" t="s">
        <v>630</v>
      </c>
      <c r="AU189" s="225" t="s">
        <v>83</v>
      </c>
      <c r="AY189" s="19" t="s">
        <v>144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83</v>
      </c>
      <c r="BK189" s="226">
        <f>ROUND(I189*H189,2)</f>
        <v>0</v>
      </c>
      <c r="BL189" s="19" t="s">
        <v>2098</v>
      </c>
      <c r="BM189" s="225" t="s">
        <v>834</v>
      </c>
    </row>
    <row r="190" s="2" customFormat="1">
      <c r="A190" s="40"/>
      <c r="B190" s="41"/>
      <c r="C190" s="42"/>
      <c r="D190" s="227" t="s">
        <v>154</v>
      </c>
      <c r="E190" s="42"/>
      <c r="F190" s="228" t="s">
        <v>2110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154</v>
      </c>
      <c r="AU190" s="19" t="s">
        <v>83</v>
      </c>
    </row>
    <row r="191" s="2" customFormat="1" ht="14.4" customHeight="1">
      <c r="A191" s="40"/>
      <c r="B191" s="41"/>
      <c r="C191" s="282" t="s">
        <v>75</v>
      </c>
      <c r="D191" s="282" t="s">
        <v>630</v>
      </c>
      <c r="E191" s="283" t="s">
        <v>2111</v>
      </c>
      <c r="F191" s="284" t="s">
        <v>2112</v>
      </c>
      <c r="G191" s="285" t="s">
        <v>328</v>
      </c>
      <c r="H191" s="286">
        <v>5</v>
      </c>
      <c r="I191" s="287"/>
      <c r="J191" s="288">
        <f>ROUND(I191*H191,2)</f>
        <v>0</v>
      </c>
      <c r="K191" s="284" t="s">
        <v>19</v>
      </c>
      <c r="L191" s="289"/>
      <c r="M191" s="290" t="s">
        <v>19</v>
      </c>
      <c r="N191" s="291" t="s">
        <v>46</v>
      </c>
      <c r="O191" s="86"/>
      <c r="P191" s="223">
        <f>O191*H191</f>
        <v>0</v>
      </c>
      <c r="Q191" s="223">
        <v>0.074200000000000002</v>
      </c>
      <c r="R191" s="223">
        <f>Q191*H191</f>
        <v>0.371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2098</v>
      </c>
      <c r="AT191" s="225" t="s">
        <v>630</v>
      </c>
      <c r="AU191" s="225" t="s">
        <v>83</v>
      </c>
      <c r="AY191" s="19" t="s">
        <v>144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83</v>
      </c>
      <c r="BK191" s="226">
        <f>ROUND(I191*H191,2)</f>
        <v>0</v>
      </c>
      <c r="BL191" s="19" t="s">
        <v>2098</v>
      </c>
      <c r="BM191" s="225" t="s">
        <v>852</v>
      </c>
    </row>
    <row r="192" s="2" customFormat="1">
      <c r="A192" s="40"/>
      <c r="B192" s="41"/>
      <c r="C192" s="42"/>
      <c r="D192" s="227" t="s">
        <v>154</v>
      </c>
      <c r="E192" s="42"/>
      <c r="F192" s="228" t="s">
        <v>2112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154</v>
      </c>
      <c r="AU192" s="19" t="s">
        <v>83</v>
      </c>
    </row>
    <row r="193" s="2" customFormat="1">
      <c r="A193" s="40"/>
      <c r="B193" s="41"/>
      <c r="C193" s="42"/>
      <c r="D193" s="227" t="s">
        <v>162</v>
      </c>
      <c r="E193" s="42"/>
      <c r="F193" s="234" t="s">
        <v>2113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162</v>
      </c>
      <c r="AU193" s="19" t="s">
        <v>83</v>
      </c>
    </row>
    <row r="194" s="2" customFormat="1" ht="14.4" customHeight="1">
      <c r="A194" s="40"/>
      <c r="B194" s="41"/>
      <c r="C194" s="282" t="s">
        <v>75</v>
      </c>
      <c r="D194" s="282" t="s">
        <v>630</v>
      </c>
      <c r="E194" s="283" t="s">
        <v>2114</v>
      </c>
      <c r="F194" s="284" t="s">
        <v>2115</v>
      </c>
      <c r="G194" s="285" t="s">
        <v>150</v>
      </c>
      <c r="H194" s="286">
        <v>3</v>
      </c>
      <c r="I194" s="287"/>
      <c r="J194" s="288">
        <f>ROUND(I194*H194,2)</f>
        <v>0</v>
      </c>
      <c r="K194" s="284" t="s">
        <v>19</v>
      </c>
      <c r="L194" s="289"/>
      <c r="M194" s="290" t="s">
        <v>19</v>
      </c>
      <c r="N194" s="291" t="s">
        <v>46</v>
      </c>
      <c r="O194" s="86"/>
      <c r="P194" s="223">
        <f>O194*H194</f>
        <v>0</v>
      </c>
      <c r="Q194" s="223">
        <v>0.070999999999999994</v>
      </c>
      <c r="R194" s="223">
        <f>Q194*H194</f>
        <v>0.21299999999999997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2098</v>
      </c>
      <c r="AT194" s="225" t="s">
        <v>630</v>
      </c>
      <c r="AU194" s="225" t="s">
        <v>83</v>
      </c>
      <c r="AY194" s="19" t="s">
        <v>144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83</v>
      </c>
      <c r="BK194" s="226">
        <f>ROUND(I194*H194,2)</f>
        <v>0</v>
      </c>
      <c r="BL194" s="19" t="s">
        <v>2098</v>
      </c>
      <c r="BM194" s="225" t="s">
        <v>862</v>
      </c>
    </row>
    <row r="195" s="2" customFormat="1">
      <c r="A195" s="40"/>
      <c r="B195" s="41"/>
      <c r="C195" s="42"/>
      <c r="D195" s="227" t="s">
        <v>154</v>
      </c>
      <c r="E195" s="42"/>
      <c r="F195" s="228" t="s">
        <v>2115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154</v>
      </c>
      <c r="AU195" s="19" t="s">
        <v>83</v>
      </c>
    </row>
    <row r="196" s="2" customFormat="1">
      <c r="A196" s="40"/>
      <c r="B196" s="41"/>
      <c r="C196" s="42"/>
      <c r="D196" s="227" t="s">
        <v>162</v>
      </c>
      <c r="E196" s="42"/>
      <c r="F196" s="234" t="s">
        <v>2082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162</v>
      </c>
      <c r="AU196" s="19" t="s">
        <v>83</v>
      </c>
    </row>
    <row r="197" s="2" customFormat="1" ht="14.4" customHeight="1">
      <c r="A197" s="40"/>
      <c r="B197" s="41"/>
      <c r="C197" s="282" t="s">
        <v>75</v>
      </c>
      <c r="D197" s="282" t="s">
        <v>630</v>
      </c>
      <c r="E197" s="283" t="s">
        <v>2116</v>
      </c>
      <c r="F197" s="284" t="s">
        <v>2117</v>
      </c>
      <c r="G197" s="285" t="s">
        <v>150</v>
      </c>
      <c r="H197" s="286">
        <v>1</v>
      </c>
      <c r="I197" s="287"/>
      <c r="J197" s="288">
        <f>ROUND(I197*H197,2)</f>
        <v>0</v>
      </c>
      <c r="K197" s="284" t="s">
        <v>19</v>
      </c>
      <c r="L197" s="289"/>
      <c r="M197" s="290" t="s">
        <v>19</v>
      </c>
      <c r="N197" s="291" t="s">
        <v>46</v>
      </c>
      <c r="O197" s="86"/>
      <c r="P197" s="223">
        <f>O197*H197</f>
        <v>0</v>
      </c>
      <c r="Q197" s="223">
        <v>0.062</v>
      </c>
      <c r="R197" s="223">
        <f>Q197*H197</f>
        <v>0.062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2098</v>
      </c>
      <c r="AT197" s="225" t="s">
        <v>630</v>
      </c>
      <c r="AU197" s="225" t="s">
        <v>83</v>
      </c>
      <c r="AY197" s="19" t="s">
        <v>144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83</v>
      </c>
      <c r="BK197" s="226">
        <f>ROUND(I197*H197,2)</f>
        <v>0</v>
      </c>
      <c r="BL197" s="19" t="s">
        <v>2098</v>
      </c>
      <c r="BM197" s="225" t="s">
        <v>874</v>
      </c>
    </row>
    <row r="198" s="2" customFormat="1">
      <c r="A198" s="40"/>
      <c r="B198" s="41"/>
      <c r="C198" s="42"/>
      <c r="D198" s="227" t="s">
        <v>154</v>
      </c>
      <c r="E198" s="42"/>
      <c r="F198" s="228" t="s">
        <v>2117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154</v>
      </c>
      <c r="AU198" s="19" t="s">
        <v>83</v>
      </c>
    </row>
    <row r="199" s="2" customFormat="1">
      <c r="A199" s="40"/>
      <c r="B199" s="41"/>
      <c r="C199" s="42"/>
      <c r="D199" s="227" t="s">
        <v>162</v>
      </c>
      <c r="E199" s="42"/>
      <c r="F199" s="234" t="s">
        <v>2082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162</v>
      </c>
      <c r="AU199" s="19" t="s">
        <v>83</v>
      </c>
    </row>
    <row r="200" s="2" customFormat="1" ht="19.8" customHeight="1">
      <c r="A200" s="40"/>
      <c r="B200" s="41"/>
      <c r="C200" s="282" t="s">
        <v>83</v>
      </c>
      <c r="D200" s="282" t="s">
        <v>630</v>
      </c>
      <c r="E200" s="283" t="s">
        <v>2118</v>
      </c>
      <c r="F200" s="284" t="s">
        <v>2119</v>
      </c>
      <c r="G200" s="285" t="s">
        <v>150</v>
      </c>
      <c r="H200" s="286">
        <v>1</v>
      </c>
      <c r="I200" s="287"/>
      <c r="J200" s="288">
        <f>ROUND(I200*H200,2)</f>
        <v>0</v>
      </c>
      <c r="K200" s="284" t="s">
        <v>19</v>
      </c>
      <c r="L200" s="289"/>
      <c r="M200" s="290" t="s">
        <v>19</v>
      </c>
      <c r="N200" s="291" t="s">
        <v>46</v>
      </c>
      <c r="O200" s="86"/>
      <c r="P200" s="223">
        <f>O200*H200</f>
        <v>0</v>
      </c>
      <c r="Q200" s="223">
        <v>0.014</v>
      </c>
      <c r="R200" s="223">
        <f>Q200*H200</f>
        <v>0.014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2098</v>
      </c>
      <c r="AT200" s="225" t="s">
        <v>630</v>
      </c>
      <c r="AU200" s="225" t="s">
        <v>83</v>
      </c>
      <c r="AY200" s="19" t="s">
        <v>144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83</v>
      </c>
      <c r="BK200" s="226">
        <f>ROUND(I200*H200,2)</f>
        <v>0</v>
      </c>
      <c r="BL200" s="19" t="s">
        <v>2098</v>
      </c>
      <c r="BM200" s="225" t="s">
        <v>2120</v>
      </c>
    </row>
    <row r="201" s="2" customFormat="1">
      <c r="A201" s="40"/>
      <c r="B201" s="41"/>
      <c r="C201" s="42"/>
      <c r="D201" s="227" t="s">
        <v>154</v>
      </c>
      <c r="E201" s="42"/>
      <c r="F201" s="228" t="s">
        <v>2119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154</v>
      </c>
      <c r="AU201" s="19" t="s">
        <v>83</v>
      </c>
    </row>
    <row r="202" s="2" customFormat="1">
      <c r="A202" s="40"/>
      <c r="B202" s="41"/>
      <c r="C202" s="42"/>
      <c r="D202" s="227" t="s">
        <v>162</v>
      </c>
      <c r="E202" s="42"/>
      <c r="F202" s="234" t="s">
        <v>2121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162</v>
      </c>
      <c r="AU202" s="19" t="s">
        <v>83</v>
      </c>
    </row>
    <row r="203" s="13" customFormat="1">
      <c r="A203" s="13"/>
      <c r="B203" s="235"/>
      <c r="C203" s="236"/>
      <c r="D203" s="227" t="s">
        <v>173</v>
      </c>
      <c r="E203" s="237" t="s">
        <v>19</v>
      </c>
      <c r="F203" s="238" t="s">
        <v>83</v>
      </c>
      <c r="G203" s="236"/>
      <c r="H203" s="239">
        <v>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173</v>
      </c>
      <c r="AU203" s="245" t="s">
        <v>83</v>
      </c>
      <c r="AV203" s="13" t="s">
        <v>85</v>
      </c>
      <c r="AW203" s="13" t="s">
        <v>37</v>
      </c>
      <c r="AX203" s="13" t="s">
        <v>75</v>
      </c>
      <c r="AY203" s="245" t="s">
        <v>144</v>
      </c>
    </row>
    <row r="204" s="14" customFormat="1">
      <c r="A204" s="14"/>
      <c r="B204" s="246"/>
      <c r="C204" s="247"/>
      <c r="D204" s="227" t="s">
        <v>173</v>
      </c>
      <c r="E204" s="248" t="s">
        <v>19</v>
      </c>
      <c r="F204" s="249" t="s">
        <v>175</v>
      </c>
      <c r="G204" s="247"/>
      <c r="H204" s="250">
        <v>1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173</v>
      </c>
      <c r="AU204" s="256" t="s">
        <v>83</v>
      </c>
      <c r="AV204" s="14" t="s">
        <v>176</v>
      </c>
      <c r="AW204" s="14" t="s">
        <v>37</v>
      </c>
      <c r="AX204" s="14" t="s">
        <v>83</v>
      </c>
      <c r="AY204" s="256" t="s">
        <v>144</v>
      </c>
    </row>
    <row r="205" s="2" customFormat="1" ht="19.8" customHeight="1">
      <c r="A205" s="40"/>
      <c r="B205" s="41"/>
      <c r="C205" s="282" t="s">
        <v>85</v>
      </c>
      <c r="D205" s="282" t="s">
        <v>630</v>
      </c>
      <c r="E205" s="283" t="s">
        <v>2122</v>
      </c>
      <c r="F205" s="284" t="s">
        <v>2123</v>
      </c>
      <c r="G205" s="285" t="s">
        <v>150</v>
      </c>
      <c r="H205" s="286">
        <v>1</v>
      </c>
      <c r="I205" s="287"/>
      <c r="J205" s="288">
        <f>ROUND(I205*H205,2)</f>
        <v>0</v>
      </c>
      <c r="K205" s="284" t="s">
        <v>19</v>
      </c>
      <c r="L205" s="289"/>
      <c r="M205" s="290" t="s">
        <v>19</v>
      </c>
      <c r="N205" s="291" t="s">
        <v>46</v>
      </c>
      <c r="O205" s="86"/>
      <c r="P205" s="223">
        <f>O205*H205</f>
        <v>0</v>
      </c>
      <c r="Q205" s="223">
        <v>0.014</v>
      </c>
      <c r="R205" s="223">
        <f>Q205*H205</f>
        <v>0.014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2098</v>
      </c>
      <c r="AT205" s="225" t="s">
        <v>630</v>
      </c>
      <c r="AU205" s="225" t="s">
        <v>83</v>
      </c>
      <c r="AY205" s="19" t="s">
        <v>144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83</v>
      </c>
      <c r="BK205" s="226">
        <f>ROUND(I205*H205,2)</f>
        <v>0</v>
      </c>
      <c r="BL205" s="19" t="s">
        <v>2098</v>
      </c>
      <c r="BM205" s="225" t="s">
        <v>2124</v>
      </c>
    </row>
    <row r="206" s="2" customFormat="1">
      <c r="A206" s="40"/>
      <c r="B206" s="41"/>
      <c r="C206" s="42"/>
      <c r="D206" s="227" t="s">
        <v>154</v>
      </c>
      <c r="E206" s="42"/>
      <c r="F206" s="228" t="s">
        <v>2123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154</v>
      </c>
      <c r="AU206" s="19" t="s">
        <v>83</v>
      </c>
    </row>
    <row r="207" s="2" customFormat="1">
      <c r="A207" s="40"/>
      <c r="B207" s="41"/>
      <c r="C207" s="42"/>
      <c r="D207" s="227" t="s">
        <v>162</v>
      </c>
      <c r="E207" s="42"/>
      <c r="F207" s="234" t="s">
        <v>2125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162</v>
      </c>
      <c r="AU207" s="19" t="s">
        <v>83</v>
      </c>
    </row>
    <row r="208" s="13" customFormat="1">
      <c r="A208" s="13"/>
      <c r="B208" s="235"/>
      <c r="C208" s="236"/>
      <c r="D208" s="227" t="s">
        <v>173</v>
      </c>
      <c r="E208" s="237" t="s">
        <v>19</v>
      </c>
      <c r="F208" s="238" t="s">
        <v>83</v>
      </c>
      <c r="G208" s="236"/>
      <c r="H208" s="239">
        <v>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173</v>
      </c>
      <c r="AU208" s="245" t="s">
        <v>83</v>
      </c>
      <c r="AV208" s="13" t="s">
        <v>85</v>
      </c>
      <c r="AW208" s="13" t="s">
        <v>37</v>
      </c>
      <c r="AX208" s="13" t="s">
        <v>75</v>
      </c>
      <c r="AY208" s="245" t="s">
        <v>144</v>
      </c>
    </row>
    <row r="209" s="14" customFormat="1">
      <c r="A209" s="14"/>
      <c r="B209" s="246"/>
      <c r="C209" s="247"/>
      <c r="D209" s="227" t="s">
        <v>173</v>
      </c>
      <c r="E209" s="248" t="s">
        <v>19</v>
      </c>
      <c r="F209" s="249" t="s">
        <v>175</v>
      </c>
      <c r="G209" s="247"/>
      <c r="H209" s="250">
        <v>1</v>
      </c>
      <c r="I209" s="251"/>
      <c r="J209" s="247"/>
      <c r="K209" s="247"/>
      <c r="L209" s="252"/>
      <c r="M209" s="292"/>
      <c r="N209" s="293"/>
      <c r="O209" s="293"/>
      <c r="P209" s="293"/>
      <c r="Q209" s="293"/>
      <c r="R209" s="293"/>
      <c r="S209" s="293"/>
      <c r="T209" s="29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173</v>
      </c>
      <c r="AU209" s="256" t="s">
        <v>83</v>
      </c>
      <c r="AV209" s="14" t="s">
        <v>176</v>
      </c>
      <c r="AW209" s="14" t="s">
        <v>37</v>
      </c>
      <c r="AX209" s="14" t="s">
        <v>83</v>
      </c>
      <c r="AY209" s="256" t="s">
        <v>144</v>
      </c>
    </row>
    <row r="210" s="2" customFormat="1" ht="6.96" customHeight="1">
      <c r="A210" s="40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46"/>
      <c r="M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</row>
  </sheetData>
  <sheetProtection sheet="1" autoFilter="0" formatColumns="0" formatRows="0" objects="1" scenarios="1" spinCount="100000" saltValue="V3Il28V9gxagMs5+xYoWXd427npXKZG7r2zIAeOWJa7HopL+YcqXigzENQ56iaA/u+OJl54phH+kakyZ+Zhmvg==" hashValue="ZIKzR5q/sdFnNvv3ngivZye5R3B+RkRk83HzO8y4RU41e1RlD5pGIeAtR0TpmqgX9dm3Z8SC+sM79dL06RBKdQ==" algorithmName="SHA-512" password="CC35"/>
  <autoFilter ref="C91:K209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115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5.6" customHeight="1">
      <c r="A9" s="40"/>
      <c r="B9" s="46"/>
      <c r="C9" s="40"/>
      <c r="D9" s="40"/>
      <c r="E9" s="147" t="s">
        <v>2126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28. 2. 2023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27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30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31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33</v>
      </c>
      <c r="E20" s="40"/>
      <c r="F20" s="40"/>
      <c r="G20" s="40"/>
      <c r="H20" s="40"/>
      <c r="I20" s="144" t="s">
        <v>26</v>
      </c>
      <c r="J20" s="135" t="s">
        <v>34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35</v>
      </c>
      <c r="F21" s="40"/>
      <c r="G21" s="40"/>
      <c r="H21" s="40"/>
      <c r="I21" s="144" t="s">
        <v>29</v>
      </c>
      <c r="J21" s="135" t="s">
        <v>36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38</v>
      </c>
      <c r="E23" s="40"/>
      <c r="F23" s="40"/>
      <c r="G23" s="40"/>
      <c r="H23" s="40"/>
      <c r="I23" s="144" t="s">
        <v>26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29</v>
      </c>
      <c r="J24" s="135" t="s">
        <v>36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39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4.4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41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43</v>
      </c>
      <c r="G32" s="40"/>
      <c r="H32" s="40"/>
      <c r="I32" s="156" t="s">
        <v>42</v>
      </c>
      <c r="J32" s="156" t="s">
        <v>44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45</v>
      </c>
      <c r="E33" s="144" t="s">
        <v>46</v>
      </c>
      <c r="F33" s="158">
        <f>ROUND((SUM(BE81:BE89)),  2)</f>
        <v>0</v>
      </c>
      <c r="G33" s="40"/>
      <c r="H33" s="40"/>
      <c r="I33" s="159">
        <v>0.20999999999999999</v>
      </c>
      <c r="J33" s="158">
        <f>ROUND(((SUM(BE81:BE89))*I33),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47</v>
      </c>
      <c r="F34" s="158">
        <f>ROUND((SUM(BF81:BF89)),  2)</f>
        <v>0</v>
      </c>
      <c r="G34" s="40"/>
      <c r="H34" s="40"/>
      <c r="I34" s="159">
        <v>0.14999999999999999</v>
      </c>
      <c r="J34" s="158">
        <f>ROUND(((SUM(BF81:BF89))*I34),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48</v>
      </c>
      <c r="F35" s="158">
        <f>ROUND((SUM(BG81:BG89)),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49</v>
      </c>
      <c r="F36" s="158">
        <f>ROUND((SUM(BH81:BH89)),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50</v>
      </c>
      <c r="F37" s="158">
        <f>ROUND((SUM(BI81:BI89)),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51</v>
      </c>
      <c r="E39" s="162"/>
      <c r="F39" s="162"/>
      <c r="G39" s="163" t="s">
        <v>52</v>
      </c>
      <c r="H39" s="164" t="s">
        <v>53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117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4.4" customHeight="1">
      <c r="A48" s="40"/>
      <c r="B48" s="41"/>
      <c r="C48" s="42"/>
      <c r="D48" s="42"/>
      <c r="E48" s="171" t="str">
        <f>E7</f>
        <v>Rekonstrukce výukových prostor FUD v Kampusu UJEP - v06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6" customHeight="1">
      <c r="A50" s="40"/>
      <c r="B50" s="41"/>
      <c r="C50" s="42"/>
      <c r="D50" s="42"/>
      <c r="E50" s="71" t="str">
        <f>E9</f>
        <v>SO 02 - Informační systém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UJEP</v>
      </c>
      <c r="G52" s="42"/>
      <c r="H52" s="42"/>
      <c r="I52" s="34" t="s">
        <v>23</v>
      </c>
      <c r="J52" s="74" t="str">
        <f>IF(J12="","",J12)</f>
        <v>28. 2. 2023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34" t="s">
        <v>25</v>
      </c>
      <c r="D54" s="42"/>
      <c r="E54" s="42"/>
      <c r="F54" s="29" t="str">
        <f>E15</f>
        <v>Univerzita Jana Evangelisty Purkyně</v>
      </c>
      <c r="G54" s="42"/>
      <c r="H54" s="42"/>
      <c r="I54" s="34" t="s">
        <v>33</v>
      </c>
      <c r="J54" s="38" t="str">
        <f>E21</f>
        <v>Correct BC,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Correct BC, s.r.o.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118</v>
      </c>
      <c r="D57" s="173"/>
      <c r="E57" s="173"/>
      <c r="F57" s="173"/>
      <c r="G57" s="173"/>
      <c r="H57" s="173"/>
      <c r="I57" s="173"/>
      <c r="J57" s="174" t="s">
        <v>119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73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120</v>
      </c>
    </row>
    <row r="60" s="9" customFormat="1" ht="24.96" customHeight="1">
      <c r="A60" s="9"/>
      <c r="B60" s="176"/>
      <c r="C60" s="177"/>
      <c r="D60" s="178" t="s">
        <v>300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2127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129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4.4" customHeight="1">
      <c r="A71" s="40"/>
      <c r="B71" s="41"/>
      <c r="C71" s="42"/>
      <c r="D71" s="42"/>
      <c r="E71" s="171" t="str">
        <f>E7</f>
        <v>Rekonstrukce výukových prostor FUD v Kampusu UJEP - v06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115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5.6" customHeight="1">
      <c r="A73" s="40"/>
      <c r="B73" s="41"/>
      <c r="C73" s="42"/>
      <c r="D73" s="42"/>
      <c r="E73" s="71" t="str">
        <f>E9</f>
        <v>SO 02 - Informační systém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UJEP</v>
      </c>
      <c r="G75" s="42"/>
      <c r="H75" s="42"/>
      <c r="I75" s="34" t="s">
        <v>23</v>
      </c>
      <c r="J75" s="74" t="str">
        <f>IF(J12="","",J12)</f>
        <v>28. 2. 2023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6" customHeight="1">
      <c r="A77" s="40"/>
      <c r="B77" s="41"/>
      <c r="C77" s="34" t="s">
        <v>25</v>
      </c>
      <c r="D77" s="42"/>
      <c r="E77" s="42"/>
      <c r="F77" s="29" t="str">
        <f>E15</f>
        <v>Univerzita Jana Evangelisty Purkyně</v>
      </c>
      <c r="G77" s="42"/>
      <c r="H77" s="42"/>
      <c r="I77" s="34" t="s">
        <v>33</v>
      </c>
      <c r="J77" s="38" t="str">
        <f>E21</f>
        <v>Correct BC, s.r.o.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6" customHeight="1">
      <c r="A78" s="40"/>
      <c r="B78" s="41"/>
      <c r="C78" s="34" t="s">
        <v>31</v>
      </c>
      <c r="D78" s="42"/>
      <c r="E78" s="42"/>
      <c r="F78" s="29" t="str">
        <f>IF(E18="","",E18)</f>
        <v>Vyplň údaj</v>
      </c>
      <c r="G78" s="42"/>
      <c r="H78" s="42"/>
      <c r="I78" s="34" t="s">
        <v>38</v>
      </c>
      <c r="J78" s="38" t="str">
        <f>E24</f>
        <v>Correct BC, s.r.o.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130</v>
      </c>
      <c r="D80" s="190" t="s">
        <v>60</v>
      </c>
      <c r="E80" s="190" t="s">
        <v>56</v>
      </c>
      <c r="F80" s="190" t="s">
        <v>57</v>
      </c>
      <c r="G80" s="190" t="s">
        <v>131</v>
      </c>
      <c r="H80" s="190" t="s">
        <v>132</v>
      </c>
      <c r="I80" s="190" t="s">
        <v>133</v>
      </c>
      <c r="J80" s="190" t="s">
        <v>119</v>
      </c>
      <c r="K80" s="191" t="s">
        <v>134</v>
      </c>
      <c r="L80" s="192"/>
      <c r="M80" s="94" t="s">
        <v>19</v>
      </c>
      <c r="N80" s="95" t="s">
        <v>45</v>
      </c>
      <c r="O80" s="95" t="s">
        <v>135</v>
      </c>
      <c r="P80" s="95" t="s">
        <v>136</v>
      </c>
      <c r="Q80" s="95" t="s">
        <v>137</v>
      </c>
      <c r="R80" s="95" t="s">
        <v>138</v>
      </c>
      <c r="S80" s="95" t="s">
        <v>139</v>
      </c>
      <c r="T80" s="96" t="s">
        <v>140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141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74</v>
      </c>
      <c r="AU81" s="19" t="s">
        <v>120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74</v>
      </c>
      <c r="E82" s="201" t="s">
        <v>998</v>
      </c>
      <c r="F82" s="201" t="s">
        <v>999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85</v>
      </c>
      <c r="AT82" s="210" t="s">
        <v>74</v>
      </c>
      <c r="AU82" s="210" t="s">
        <v>75</v>
      </c>
      <c r="AY82" s="209" t="s">
        <v>144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74</v>
      </c>
      <c r="E83" s="212" t="s">
        <v>1344</v>
      </c>
      <c r="F83" s="212" t="s">
        <v>2128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SUM(P84:P89)</f>
        <v>0</v>
      </c>
      <c r="Q83" s="206"/>
      <c r="R83" s="207">
        <f>SUM(R84:R89)</f>
        <v>0</v>
      </c>
      <c r="S83" s="206"/>
      <c r="T83" s="208">
        <f>SUM(T84:T89)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85</v>
      </c>
      <c r="AT83" s="210" t="s">
        <v>74</v>
      </c>
      <c r="AU83" s="210" t="s">
        <v>83</v>
      </c>
      <c r="AY83" s="209" t="s">
        <v>144</v>
      </c>
      <c r="BK83" s="211">
        <f>SUM(BK84:BK89)</f>
        <v>0</v>
      </c>
    </row>
    <row r="84" s="2" customFormat="1" ht="14.4" customHeight="1">
      <c r="A84" s="40"/>
      <c r="B84" s="41"/>
      <c r="C84" s="214" t="s">
        <v>83</v>
      </c>
      <c r="D84" s="214" t="s">
        <v>147</v>
      </c>
      <c r="E84" s="215" t="s">
        <v>2129</v>
      </c>
      <c r="F84" s="216" t="s">
        <v>2130</v>
      </c>
      <c r="G84" s="217" t="s">
        <v>150</v>
      </c>
      <c r="H84" s="218">
        <v>1</v>
      </c>
      <c r="I84" s="219"/>
      <c r="J84" s="220">
        <f>ROUND(I84*H84,2)</f>
        <v>0</v>
      </c>
      <c r="K84" s="216" t="s">
        <v>151</v>
      </c>
      <c r="L84" s="46"/>
      <c r="M84" s="221" t="s">
        <v>19</v>
      </c>
      <c r="N84" s="222" t="s">
        <v>46</v>
      </c>
      <c r="O84" s="86"/>
      <c r="P84" s="223">
        <f>O84*H84</f>
        <v>0</v>
      </c>
      <c r="Q84" s="223">
        <v>0</v>
      </c>
      <c r="R84" s="223">
        <f>Q84*H84</f>
        <v>0</v>
      </c>
      <c r="S84" s="223">
        <v>0</v>
      </c>
      <c r="T84" s="224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5" t="s">
        <v>203</v>
      </c>
      <c r="AT84" s="225" t="s">
        <v>147</v>
      </c>
      <c r="AU84" s="225" t="s">
        <v>85</v>
      </c>
      <c r="AY84" s="19" t="s">
        <v>144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9" t="s">
        <v>83</v>
      </c>
      <c r="BK84" s="226">
        <f>ROUND(I84*H84,2)</f>
        <v>0</v>
      </c>
      <c r="BL84" s="19" t="s">
        <v>203</v>
      </c>
      <c r="BM84" s="225" t="s">
        <v>2131</v>
      </c>
    </row>
    <row r="85" s="2" customFormat="1">
      <c r="A85" s="40"/>
      <c r="B85" s="41"/>
      <c r="C85" s="42"/>
      <c r="D85" s="227" t="s">
        <v>154</v>
      </c>
      <c r="E85" s="42"/>
      <c r="F85" s="228" t="s">
        <v>2130</v>
      </c>
      <c r="G85" s="42"/>
      <c r="H85" s="42"/>
      <c r="I85" s="229"/>
      <c r="J85" s="42"/>
      <c r="K85" s="42"/>
      <c r="L85" s="46"/>
      <c r="M85" s="230"/>
      <c r="N85" s="231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154</v>
      </c>
      <c r="AU85" s="19" t="s">
        <v>85</v>
      </c>
    </row>
    <row r="86" s="2" customFormat="1">
      <c r="A86" s="40"/>
      <c r="B86" s="41"/>
      <c r="C86" s="42"/>
      <c r="D86" s="232" t="s">
        <v>155</v>
      </c>
      <c r="E86" s="42"/>
      <c r="F86" s="233" t="s">
        <v>2132</v>
      </c>
      <c r="G86" s="42"/>
      <c r="H86" s="42"/>
      <c r="I86" s="229"/>
      <c r="J86" s="42"/>
      <c r="K86" s="42"/>
      <c r="L86" s="46"/>
      <c r="M86" s="230"/>
      <c r="N86" s="231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155</v>
      </c>
      <c r="AU86" s="19" t="s">
        <v>85</v>
      </c>
    </row>
    <row r="87" s="2" customFormat="1">
      <c r="A87" s="40"/>
      <c r="B87" s="41"/>
      <c r="C87" s="42"/>
      <c r="D87" s="227" t="s">
        <v>162</v>
      </c>
      <c r="E87" s="42"/>
      <c r="F87" s="234" t="s">
        <v>2133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162</v>
      </c>
      <c r="AU87" s="19" t="s">
        <v>85</v>
      </c>
    </row>
    <row r="88" s="13" customFormat="1">
      <c r="A88" s="13"/>
      <c r="B88" s="235"/>
      <c r="C88" s="236"/>
      <c r="D88" s="227" t="s">
        <v>173</v>
      </c>
      <c r="E88" s="237" t="s">
        <v>19</v>
      </c>
      <c r="F88" s="238" t="s">
        <v>83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173</v>
      </c>
      <c r="AU88" s="245" t="s">
        <v>85</v>
      </c>
      <c r="AV88" s="13" t="s">
        <v>85</v>
      </c>
      <c r="AW88" s="13" t="s">
        <v>37</v>
      </c>
      <c r="AX88" s="13" t="s">
        <v>75</v>
      </c>
      <c r="AY88" s="245" t="s">
        <v>144</v>
      </c>
    </row>
    <row r="89" s="14" customFormat="1">
      <c r="A89" s="14"/>
      <c r="B89" s="246"/>
      <c r="C89" s="247"/>
      <c r="D89" s="227" t="s">
        <v>173</v>
      </c>
      <c r="E89" s="248" t="s">
        <v>19</v>
      </c>
      <c r="F89" s="249" t="s">
        <v>175</v>
      </c>
      <c r="G89" s="247"/>
      <c r="H89" s="250">
        <v>1</v>
      </c>
      <c r="I89" s="251"/>
      <c r="J89" s="247"/>
      <c r="K89" s="247"/>
      <c r="L89" s="252"/>
      <c r="M89" s="292"/>
      <c r="N89" s="293"/>
      <c r="O89" s="293"/>
      <c r="P89" s="293"/>
      <c r="Q89" s="293"/>
      <c r="R89" s="293"/>
      <c r="S89" s="293"/>
      <c r="T89" s="29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173</v>
      </c>
      <c r="AU89" s="256" t="s">
        <v>85</v>
      </c>
      <c r="AV89" s="14" t="s">
        <v>176</v>
      </c>
      <c r="AW89" s="14" t="s">
        <v>37</v>
      </c>
      <c r="AX89" s="14" t="s">
        <v>83</v>
      </c>
      <c r="AY89" s="256" t="s">
        <v>144</v>
      </c>
    </row>
    <row r="90" s="2" customFormat="1" ht="6.96" customHeight="1">
      <c r="A90" s="40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46"/>
      <c r="M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</sheetData>
  <sheetProtection sheet="1" autoFilter="0" formatColumns="0" formatRows="0" objects="1" scenarios="1" spinCount="100000" saltValue="ArJPmDX+3ad6p71U5vC4vGe6YzbDPfQ9r3x+P9P22zOgouYi9TVZ00D6mtvBZx06mxmy2TG/E5slXj1FUwPv2g==" hashValue="zvyFCcNdBl/anYU76fy+xkrRnycAps4Xw23suS77QNrj82T6SEMtJnWtBl84tTR3tGYY13VE1QtdzqnJwX4/vw==" algorithmName="SHA-512" password="CC35"/>
  <autoFilter ref="C80:K8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766416231R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1" customFormat="1" ht="12" customHeight="1">
      <c r="B8" s="22"/>
      <c r="D8" s="144" t="s">
        <v>115</v>
      </c>
      <c r="L8" s="22"/>
    </row>
    <row r="9" s="2" customFormat="1" ht="14.4" customHeight="1">
      <c r="A9" s="40"/>
      <c r="B9" s="46"/>
      <c r="C9" s="40"/>
      <c r="D9" s="40"/>
      <c r="E9" s="145" t="s">
        <v>2134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2135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7" t="s">
        <v>2136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2137</v>
      </c>
      <c r="G14" s="40"/>
      <c r="H14" s="40"/>
      <c r="I14" s="144" t="s">
        <v>23</v>
      </c>
      <c r="J14" s="148" t="str">
        <f>'Rekapitulace stavby'!AN8</f>
        <v>28. 2. 2023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2137</v>
      </c>
      <c r="F17" s="40"/>
      <c r="G17" s="40"/>
      <c r="H17" s="40"/>
      <c r="I17" s="144" t="s">
        <v>29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2137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38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2137</v>
      </c>
      <c r="F26" s="40"/>
      <c r="G26" s="40"/>
      <c r="H26" s="40"/>
      <c r="I26" s="144" t="s">
        <v>29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ROUND(J96,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ROUND((SUM(BE96:BE243)),  2)</f>
        <v>0</v>
      </c>
      <c r="G35" s="40"/>
      <c r="H35" s="40"/>
      <c r="I35" s="159">
        <v>0.20999999999999999</v>
      </c>
      <c r="J35" s="158">
        <f>ROUND(((SUM(BE96:BE243))*I35),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47</v>
      </c>
      <c r="F36" s="158">
        <f>ROUND((SUM(BF96:BF243)),  2)</f>
        <v>0</v>
      </c>
      <c r="G36" s="40"/>
      <c r="H36" s="40"/>
      <c r="I36" s="159">
        <v>0.14999999999999999</v>
      </c>
      <c r="J36" s="158">
        <f>ROUND(((SUM(BF96:BF243))*I36),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48</v>
      </c>
      <c r="F37" s="158">
        <f>ROUND((SUM(BG96:BG243)),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49</v>
      </c>
      <c r="F38" s="158">
        <f>ROUND((SUM(BH96:BH243)),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50</v>
      </c>
      <c r="F39" s="158">
        <f>ROUND((SUM(BI96:BI243)),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1" t="str">
        <f>E7</f>
        <v>Rekonstrukce výukových prostor FUD v Kampusu UJEP - v06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1" t="s">
        <v>2134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2135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01 - Silnoproudá elektrotechnika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28. 2. 2023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33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118</v>
      </c>
      <c r="D61" s="173"/>
      <c r="E61" s="173"/>
      <c r="F61" s="173"/>
      <c r="G61" s="173"/>
      <c r="H61" s="173"/>
      <c r="I61" s="173"/>
      <c r="J61" s="174" t="s">
        <v>119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120</v>
      </c>
    </row>
    <row r="64" s="9" customFormat="1" ht="24.96" customHeight="1">
      <c r="A64" s="9"/>
      <c r="B64" s="176"/>
      <c r="C64" s="177"/>
      <c r="D64" s="178" t="s">
        <v>289</v>
      </c>
      <c r="E64" s="179"/>
      <c r="F64" s="179"/>
      <c r="G64" s="179"/>
      <c r="H64" s="179"/>
      <c r="I64" s="179"/>
      <c r="J64" s="180">
        <f>J97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2138</v>
      </c>
      <c r="E65" s="184"/>
      <c r="F65" s="184"/>
      <c r="G65" s="184"/>
      <c r="H65" s="184"/>
      <c r="I65" s="184"/>
      <c r="J65" s="185">
        <f>J98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297</v>
      </c>
      <c r="E66" s="184"/>
      <c r="F66" s="184"/>
      <c r="G66" s="184"/>
      <c r="H66" s="184"/>
      <c r="I66" s="184"/>
      <c r="J66" s="185">
        <f>J103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300</v>
      </c>
      <c r="E67" s="179"/>
      <c r="F67" s="179"/>
      <c r="G67" s="179"/>
      <c r="H67" s="179"/>
      <c r="I67" s="179"/>
      <c r="J67" s="180">
        <f>J120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307</v>
      </c>
      <c r="E68" s="184"/>
      <c r="F68" s="184"/>
      <c r="G68" s="184"/>
      <c r="H68" s="184"/>
      <c r="I68" s="184"/>
      <c r="J68" s="185">
        <f>J121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6"/>
      <c r="C69" s="177"/>
      <c r="D69" s="178" t="s">
        <v>2139</v>
      </c>
      <c r="E69" s="179"/>
      <c r="F69" s="179"/>
      <c r="G69" s="179"/>
      <c r="H69" s="179"/>
      <c r="I69" s="179"/>
      <c r="J69" s="180">
        <f>J185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2"/>
      <c r="C70" s="127"/>
      <c r="D70" s="183" t="s">
        <v>2140</v>
      </c>
      <c r="E70" s="184"/>
      <c r="F70" s="184"/>
      <c r="G70" s="184"/>
      <c r="H70" s="184"/>
      <c r="I70" s="184"/>
      <c r="J70" s="185">
        <f>J186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6"/>
      <c r="C71" s="177"/>
      <c r="D71" s="178" t="s">
        <v>121</v>
      </c>
      <c r="E71" s="179"/>
      <c r="F71" s="179"/>
      <c r="G71" s="179"/>
      <c r="H71" s="179"/>
      <c r="I71" s="179"/>
      <c r="J71" s="180">
        <f>J226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2"/>
      <c r="C72" s="127"/>
      <c r="D72" s="183" t="s">
        <v>125</v>
      </c>
      <c r="E72" s="184"/>
      <c r="F72" s="184"/>
      <c r="G72" s="184"/>
      <c r="H72" s="184"/>
      <c r="I72" s="184"/>
      <c r="J72" s="185">
        <f>J227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126</v>
      </c>
      <c r="E73" s="184"/>
      <c r="F73" s="184"/>
      <c r="G73" s="184"/>
      <c r="H73" s="184"/>
      <c r="I73" s="184"/>
      <c r="J73" s="185">
        <f>J236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2"/>
      <c r="C74" s="127"/>
      <c r="D74" s="183" t="s">
        <v>128</v>
      </c>
      <c r="E74" s="184"/>
      <c r="F74" s="184"/>
      <c r="G74" s="184"/>
      <c r="H74" s="184"/>
      <c r="I74" s="184"/>
      <c r="J74" s="185">
        <f>J240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="2" customFormat="1" ht="6.96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24.96" customHeight="1">
      <c r="A81" s="40"/>
      <c r="B81" s="41"/>
      <c r="C81" s="25" t="s">
        <v>129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4.4" customHeight="1">
      <c r="A84" s="40"/>
      <c r="B84" s="41"/>
      <c r="C84" s="42"/>
      <c r="D84" s="42"/>
      <c r="E84" s="171" t="str">
        <f>E7</f>
        <v>Rekonstrukce výukových prostor FUD v Kampusu UJEP - v06</v>
      </c>
      <c r="F84" s="34"/>
      <c r="G84" s="34"/>
      <c r="H84" s="34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" customFormat="1" ht="12" customHeight="1">
      <c r="B85" s="23"/>
      <c r="C85" s="34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="2" customFormat="1" ht="14.4" customHeight="1">
      <c r="A86" s="40"/>
      <c r="B86" s="41"/>
      <c r="C86" s="42"/>
      <c r="D86" s="42"/>
      <c r="E86" s="171" t="s">
        <v>2134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2135</v>
      </c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5.6" customHeight="1">
      <c r="A88" s="40"/>
      <c r="B88" s="41"/>
      <c r="C88" s="42"/>
      <c r="D88" s="42"/>
      <c r="E88" s="71" t="str">
        <f>E11</f>
        <v>01 - Silnoproudá elektrotechnika</v>
      </c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4" t="s">
        <v>21</v>
      </c>
      <c r="D90" s="42"/>
      <c r="E90" s="42"/>
      <c r="F90" s="29" t="str">
        <f>F14</f>
        <v xml:space="preserve"> </v>
      </c>
      <c r="G90" s="42"/>
      <c r="H90" s="42"/>
      <c r="I90" s="34" t="s">
        <v>23</v>
      </c>
      <c r="J90" s="74" t="str">
        <f>IF(J14="","",J14)</f>
        <v>28. 2. 2023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6.96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6" customHeight="1">
      <c r="A92" s="40"/>
      <c r="B92" s="41"/>
      <c r="C92" s="34" t="s">
        <v>25</v>
      </c>
      <c r="D92" s="42"/>
      <c r="E92" s="42"/>
      <c r="F92" s="29" t="str">
        <f>E17</f>
        <v xml:space="preserve"> </v>
      </c>
      <c r="G92" s="42"/>
      <c r="H92" s="42"/>
      <c r="I92" s="34" t="s">
        <v>33</v>
      </c>
      <c r="J92" s="38" t="str">
        <f>E23</f>
        <v xml:space="preserve"> 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5.6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34" t="s">
        <v>38</v>
      </c>
      <c r="J93" s="38" t="str">
        <f>E26</f>
        <v xml:space="preserve"> 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0.32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11" customFormat="1" ht="29.28" customHeight="1">
      <c r="A95" s="187"/>
      <c r="B95" s="188"/>
      <c r="C95" s="189" t="s">
        <v>130</v>
      </c>
      <c r="D95" s="190" t="s">
        <v>60</v>
      </c>
      <c r="E95" s="190" t="s">
        <v>56</v>
      </c>
      <c r="F95" s="190" t="s">
        <v>57</v>
      </c>
      <c r="G95" s="190" t="s">
        <v>131</v>
      </c>
      <c r="H95" s="190" t="s">
        <v>132</v>
      </c>
      <c r="I95" s="190" t="s">
        <v>133</v>
      </c>
      <c r="J95" s="190" t="s">
        <v>119</v>
      </c>
      <c r="K95" s="191" t="s">
        <v>134</v>
      </c>
      <c r="L95" s="192"/>
      <c r="M95" s="94" t="s">
        <v>19</v>
      </c>
      <c r="N95" s="95" t="s">
        <v>45</v>
      </c>
      <c r="O95" s="95" t="s">
        <v>135</v>
      </c>
      <c r="P95" s="95" t="s">
        <v>136</v>
      </c>
      <c r="Q95" s="95" t="s">
        <v>137</v>
      </c>
      <c r="R95" s="95" t="s">
        <v>138</v>
      </c>
      <c r="S95" s="95" t="s">
        <v>139</v>
      </c>
      <c r="T95" s="96" t="s">
        <v>140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="2" customFormat="1" ht="22.8" customHeight="1">
      <c r="A96" s="40"/>
      <c r="B96" s="41"/>
      <c r="C96" s="101" t="s">
        <v>141</v>
      </c>
      <c r="D96" s="42"/>
      <c r="E96" s="42"/>
      <c r="F96" s="42"/>
      <c r="G96" s="42"/>
      <c r="H96" s="42"/>
      <c r="I96" s="42"/>
      <c r="J96" s="193">
        <f>BK96</f>
        <v>0</v>
      </c>
      <c r="K96" s="42"/>
      <c r="L96" s="46"/>
      <c r="M96" s="97"/>
      <c r="N96" s="194"/>
      <c r="O96" s="98"/>
      <c r="P96" s="195">
        <f>P97+P120+P185+P226</f>
        <v>0</v>
      </c>
      <c r="Q96" s="98"/>
      <c r="R96" s="195">
        <f>R97+R120+R185+R226</f>
        <v>0.54927500000000007</v>
      </c>
      <c r="S96" s="98"/>
      <c r="T96" s="196">
        <f>T97+T120+T185+T226</f>
        <v>3.6989999999999998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74</v>
      </c>
      <c r="AU96" s="19" t="s">
        <v>120</v>
      </c>
      <c r="BK96" s="197">
        <f>BK97+BK120+BK185+BK226</f>
        <v>0</v>
      </c>
    </row>
    <row r="97" s="12" customFormat="1" ht="25.92" customHeight="1">
      <c r="A97" s="12"/>
      <c r="B97" s="198"/>
      <c r="C97" s="199"/>
      <c r="D97" s="200" t="s">
        <v>74</v>
      </c>
      <c r="E97" s="201" t="s">
        <v>316</v>
      </c>
      <c r="F97" s="201" t="s">
        <v>317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P98+P103</f>
        <v>0</v>
      </c>
      <c r="Q97" s="206"/>
      <c r="R97" s="207">
        <f>R98+R103</f>
        <v>0.0046000000000000008</v>
      </c>
      <c r="S97" s="206"/>
      <c r="T97" s="208">
        <f>T98+T103</f>
        <v>3.6989999999999998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83</v>
      </c>
      <c r="AT97" s="210" t="s">
        <v>74</v>
      </c>
      <c r="AU97" s="210" t="s">
        <v>75</v>
      </c>
      <c r="AY97" s="209" t="s">
        <v>144</v>
      </c>
      <c r="BK97" s="211">
        <f>BK98+BK103</f>
        <v>0</v>
      </c>
    </row>
    <row r="98" s="12" customFormat="1" ht="22.8" customHeight="1">
      <c r="A98" s="12"/>
      <c r="B98" s="198"/>
      <c r="C98" s="199"/>
      <c r="D98" s="200" t="s">
        <v>74</v>
      </c>
      <c r="E98" s="212" t="s">
        <v>83</v>
      </c>
      <c r="F98" s="212" t="s">
        <v>2141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SUM(P99:P102)</f>
        <v>0</v>
      </c>
      <c r="Q98" s="206"/>
      <c r="R98" s="207">
        <f>SUM(R99:R102)</f>
        <v>0</v>
      </c>
      <c r="S98" s="206"/>
      <c r="T98" s="208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83</v>
      </c>
      <c r="AT98" s="210" t="s">
        <v>74</v>
      </c>
      <c r="AU98" s="210" t="s">
        <v>83</v>
      </c>
      <c r="AY98" s="209" t="s">
        <v>144</v>
      </c>
      <c r="BK98" s="211">
        <f>SUM(BK99:BK102)</f>
        <v>0</v>
      </c>
    </row>
    <row r="99" s="2" customFormat="1" ht="14.4" customHeight="1">
      <c r="A99" s="40"/>
      <c r="B99" s="41"/>
      <c r="C99" s="214" t="s">
        <v>83</v>
      </c>
      <c r="D99" s="214" t="s">
        <v>147</v>
      </c>
      <c r="E99" s="215" t="s">
        <v>2142</v>
      </c>
      <c r="F99" s="216" t="s">
        <v>2143</v>
      </c>
      <c r="G99" s="217" t="s">
        <v>169</v>
      </c>
      <c r="H99" s="218">
        <v>32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46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176</v>
      </c>
      <c r="AT99" s="225" t="s">
        <v>147</v>
      </c>
      <c r="AU99" s="225" t="s">
        <v>85</v>
      </c>
      <c r="AY99" s="19" t="s">
        <v>144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83</v>
      </c>
      <c r="BK99" s="226">
        <f>ROUND(I99*H99,2)</f>
        <v>0</v>
      </c>
      <c r="BL99" s="19" t="s">
        <v>176</v>
      </c>
      <c r="BM99" s="225" t="s">
        <v>2144</v>
      </c>
    </row>
    <row r="100" s="2" customFormat="1">
      <c r="A100" s="40"/>
      <c r="B100" s="41"/>
      <c r="C100" s="42"/>
      <c r="D100" s="227" t="s">
        <v>154</v>
      </c>
      <c r="E100" s="42"/>
      <c r="F100" s="228" t="s">
        <v>2143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154</v>
      </c>
      <c r="AU100" s="19" t="s">
        <v>85</v>
      </c>
    </row>
    <row r="101" s="13" customFormat="1">
      <c r="A101" s="13"/>
      <c r="B101" s="235"/>
      <c r="C101" s="236"/>
      <c r="D101" s="227" t="s">
        <v>173</v>
      </c>
      <c r="E101" s="237" t="s">
        <v>19</v>
      </c>
      <c r="F101" s="238" t="s">
        <v>549</v>
      </c>
      <c r="G101" s="236"/>
      <c r="H101" s="239">
        <v>32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173</v>
      </c>
      <c r="AU101" s="245" t="s">
        <v>85</v>
      </c>
      <c r="AV101" s="13" t="s">
        <v>85</v>
      </c>
      <c r="AW101" s="13" t="s">
        <v>37</v>
      </c>
      <c r="AX101" s="13" t="s">
        <v>75</v>
      </c>
      <c r="AY101" s="245" t="s">
        <v>144</v>
      </c>
    </row>
    <row r="102" s="14" customFormat="1">
      <c r="A102" s="14"/>
      <c r="B102" s="246"/>
      <c r="C102" s="247"/>
      <c r="D102" s="227" t="s">
        <v>173</v>
      </c>
      <c r="E102" s="248" t="s">
        <v>19</v>
      </c>
      <c r="F102" s="249" t="s">
        <v>175</v>
      </c>
      <c r="G102" s="247"/>
      <c r="H102" s="250">
        <v>32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173</v>
      </c>
      <c r="AU102" s="256" t="s">
        <v>85</v>
      </c>
      <c r="AV102" s="14" t="s">
        <v>176</v>
      </c>
      <c r="AW102" s="14" t="s">
        <v>37</v>
      </c>
      <c r="AX102" s="14" t="s">
        <v>83</v>
      </c>
      <c r="AY102" s="256" t="s">
        <v>144</v>
      </c>
    </row>
    <row r="103" s="12" customFormat="1" ht="22.8" customHeight="1">
      <c r="A103" s="12"/>
      <c r="B103" s="198"/>
      <c r="C103" s="199"/>
      <c r="D103" s="200" t="s">
        <v>74</v>
      </c>
      <c r="E103" s="212" t="s">
        <v>184</v>
      </c>
      <c r="F103" s="212" t="s">
        <v>741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SUM(P104:P119)</f>
        <v>0</v>
      </c>
      <c r="Q103" s="206"/>
      <c r="R103" s="207">
        <f>SUM(R104:R119)</f>
        <v>0.0046000000000000008</v>
      </c>
      <c r="S103" s="206"/>
      <c r="T103" s="208">
        <f>SUM(T104:T119)</f>
        <v>3.6989999999999998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83</v>
      </c>
      <c r="AT103" s="210" t="s">
        <v>74</v>
      </c>
      <c r="AU103" s="210" t="s">
        <v>83</v>
      </c>
      <c r="AY103" s="209" t="s">
        <v>144</v>
      </c>
      <c r="BK103" s="211">
        <f>SUM(BK104:BK119)</f>
        <v>0</v>
      </c>
    </row>
    <row r="104" s="2" customFormat="1" ht="14.4" customHeight="1">
      <c r="A104" s="40"/>
      <c r="B104" s="41"/>
      <c r="C104" s="214" t="s">
        <v>85</v>
      </c>
      <c r="D104" s="214" t="s">
        <v>147</v>
      </c>
      <c r="E104" s="215" t="s">
        <v>2145</v>
      </c>
      <c r="F104" s="216" t="s">
        <v>2146</v>
      </c>
      <c r="G104" s="217" t="s">
        <v>374</v>
      </c>
      <c r="H104" s="218">
        <v>1.3500000000000001</v>
      </c>
      <c r="I104" s="219"/>
      <c r="J104" s="220">
        <f>ROUND(I104*H104,2)</f>
        <v>0</v>
      </c>
      <c r="K104" s="216" t="s">
        <v>2147</v>
      </c>
      <c r="L104" s="46"/>
      <c r="M104" s="221" t="s">
        <v>19</v>
      </c>
      <c r="N104" s="222" t="s">
        <v>46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2.5</v>
      </c>
      <c r="T104" s="224">
        <f>S104*H104</f>
        <v>3.375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176</v>
      </c>
      <c r="AT104" s="225" t="s">
        <v>147</v>
      </c>
      <c r="AU104" s="225" t="s">
        <v>85</v>
      </c>
      <c r="AY104" s="19" t="s">
        <v>144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83</v>
      </c>
      <c r="BK104" s="226">
        <f>ROUND(I104*H104,2)</f>
        <v>0</v>
      </c>
      <c r="BL104" s="19" t="s">
        <v>176</v>
      </c>
      <c r="BM104" s="225" t="s">
        <v>2148</v>
      </c>
    </row>
    <row r="105" s="2" customFormat="1">
      <c r="A105" s="40"/>
      <c r="B105" s="41"/>
      <c r="C105" s="42"/>
      <c r="D105" s="227" t="s">
        <v>154</v>
      </c>
      <c r="E105" s="42"/>
      <c r="F105" s="228" t="s">
        <v>2146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154</v>
      </c>
      <c r="AU105" s="19" t="s">
        <v>85</v>
      </c>
    </row>
    <row r="106" s="2" customFormat="1">
      <c r="A106" s="40"/>
      <c r="B106" s="41"/>
      <c r="C106" s="42"/>
      <c r="D106" s="232" t="s">
        <v>155</v>
      </c>
      <c r="E106" s="42"/>
      <c r="F106" s="233" t="s">
        <v>2149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155</v>
      </c>
      <c r="AU106" s="19" t="s">
        <v>85</v>
      </c>
    </row>
    <row r="107" s="13" customFormat="1">
      <c r="A107" s="13"/>
      <c r="B107" s="235"/>
      <c r="C107" s="236"/>
      <c r="D107" s="227" t="s">
        <v>173</v>
      </c>
      <c r="E107" s="237" t="s">
        <v>19</v>
      </c>
      <c r="F107" s="238" t="s">
        <v>2150</v>
      </c>
      <c r="G107" s="236"/>
      <c r="H107" s="239">
        <v>1.3500000000000001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173</v>
      </c>
      <c r="AU107" s="245" t="s">
        <v>85</v>
      </c>
      <c r="AV107" s="13" t="s">
        <v>85</v>
      </c>
      <c r="AW107" s="13" t="s">
        <v>37</v>
      </c>
      <c r="AX107" s="13" t="s">
        <v>83</v>
      </c>
      <c r="AY107" s="245" t="s">
        <v>144</v>
      </c>
    </row>
    <row r="108" s="2" customFormat="1" ht="19.8" customHeight="1">
      <c r="A108" s="40"/>
      <c r="B108" s="41"/>
      <c r="C108" s="214" t="s">
        <v>166</v>
      </c>
      <c r="D108" s="214" t="s">
        <v>147</v>
      </c>
      <c r="E108" s="215" t="s">
        <v>2151</v>
      </c>
      <c r="F108" s="216" t="s">
        <v>2152</v>
      </c>
      <c r="G108" s="217" t="s">
        <v>150</v>
      </c>
      <c r="H108" s="218">
        <v>54</v>
      </c>
      <c r="I108" s="219"/>
      <c r="J108" s="220">
        <f>ROUND(I108*H108,2)</f>
        <v>0</v>
      </c>
      <c r="K108" s="216" t="s">
        <v>2147</v>
      </c>
      <c r="L108" s="46"/>
      <c r="M108" s="221" t="s">
        <v>19</v>
      </c>
      <c r="N108" s="222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0.001</v>
      </c>
      <c r="T108" s="224">
        <f>S108*H108</f>
        <v>0.053999999999999999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176</v>
      </c>
      <c r="AT108" s="225" t="s">
        <v>147</v>
      </c>
      <c r="AU108" s="225" t="s">
        <v>85</v>
      </c>
      <c r="AY108" s="19" t="s">
        <v>144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176</v>
      </c>
      <c r="BM108" s="225" t="s">
        <v>2153</v>
      </c>
    </row>
    <row r="109" s="2" customFormat="1">
      <c r="A109" s="40"/>
      <c r="B109" s="41"/>
      <c r="C109" s="42"/>
      <c r="D109" s="227" t="s">
        <v>154</v>
      </c>
      <c r="E109" s="42"/>
      <c r="F109" s="228" t="s">
        <v>2152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154</v>
      </c>
      <c r="AU109" s="19" t="s">
        <v>85</v>
      </c>
    </row>
    <row r="110" s="2" customFormat="1">
      <c r="A110" s="40"/>
      <c r="B110" s="41"/>
      <c r="C110" s="42"/>
      <c r="D110" s="232" t="s">
        <v>155</v>
      </c>
      <c r="E110" s="42"/>
      <c r="F110" s="233" t="s">
        <v>2154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155</v>
      </c>
      <c r="AU110" s="19" t="s">
        <v>85</v>
      </c>
    </row>
    <row r="111" s="2" customFormat="1" ht="14.4" customHeight="1">
      <c r="A111" s="40"/>
      <c r="B111" s="41"/>
      <c r="C111" s="214" t="s">
        <v>176</v>
      </c>
      <c r="D111" s="214" t="s">
        <v>147</v>
      </c>
      <c r="E111" s="215" t="s">
        <v>2155</v>
      </c>
      <c r="F111" s="216" t="s">
        <v>2156</v>
      </c>
      <c r="G111" s="217" t="s">
        <v>1435</v>
      </c>
      <c r="H111" s="218">
        <v>4</v>
      </c>
      <c r="I111" s="219"/>
      <c r="J111" s="220">
        <f>ROUND(I111*H111,2)</f>
        <v>0</v>
      </c>
      <c r="K111" s="216" t="s">
        <v>2147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0.0040000000000000001</v>
      </c>
      <c r="T111" s="224">
        <f>S111*H111</f>
        <v>0.016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176</v>
      </c>
      <c r="AT111" s="225" t="s">
        <v>147</v>
      </c>
      <c r="AU111" s="225" t="s">
        <v>85</v>
      </c>
      <c r="AY111" s="19" t="s">
        <v>144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176</v>
      </c>
      <c r="BM111" s="225" t="s">
        <v>2157</v>
      </c>
    </row>
    <row r="112" s="2" customFormat="1">
      <c r="A112" s="40"/>
      <c r="B112" s="41"/>
      <c r="C112" s="42"/>
      <c r="D112" s="227" t="s">
        <v>154</v>
      </c>
      <c r="E112" s="42"/>
      <c r="F112" s="228" t="s">
        <v>2156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154</v>
      </c>
      <c r="AU112" s="19" t="s">
        <v>85</v>
      </c>
    </row>
    <row r="113" s="2" customFormat="1">
      <c r="A113" s="40"/>
      <c r="B113" s="41"/>
      <c r="C113" s="42"/>
      <c r="D113" s="232" t="s">
        <v>155</v>
      </c>
      <c r="E113" s="42"/>
      <c r="F113" s="233" t="s">
        <v>2158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155</v>
      </c>
      <c r="AU113" s="19" t="s">
        <v>85</v>
      </c>
    </row>
    <row r="114" s="2" customFormat="1" ht="14.4" customHeight="1">
      <c r="A114" s="40"/>
      <c r="B114" s="41"/>
      <c r="C114" s="214" t="s">
        <v>143</v>
      </c>
      <c r="D114" s="214" t="s">
        <v>147</v>
      </c>
      <c r="E114" s="215" t="s">
        <v>2159</v>
      </c>
      <c r="F114" s="216" t="s">
        <v>2160</v>
      </c>
      <c r="G114" s="217" t="s">
        <v>1435</v>
      </c>
      <c r="H114" s="218">
        <v>4</v>
      </c>
      <c r="I114" s="219"/>
      <c r="J114" s="220">
        <f>ROUND(I114*H114,2)</f>
        <v>0</v>
      </c>
      <c r="K114" s="216" t="s">
        <v>2147</v>
      </c>
      <c r="L114" s="46"/>
      <c r="M114" s="221" t="s">
        <v>19</v>
      </c>
      <c r="N114" s="222" t="s">
        <v>46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0.0060000000000000001</v>
      </c>
      <c r="T114" s="224">
        <f>S114*H114</f>
        <v>0.024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176</v>
      </c>
      <c r="AT114" s="225" t="s">
        <v>147</v>
      </c>
      <c r="AU114" s="225" t="s">
        <v>85</v>
      </c>
      <c r="AY114" s="19" t="s">
        <v>144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176</v>
      </c>
      <c r="BM114" s="225" t="s">
        <v>2161</v>
      </c>
    </row>
    <row r="115" s="2" customFormat="1">
      <c r="A115" s="40"/>
      <c r="B115" s="41"/>
      <c r="C115" s="42"/>
      <c r="D115" s="227" t="s">
        <v>154</v>
      </c>
      <c r="E115" s="42"/>
      <c r="F115" s="228" t="s">
        <v>2160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154</v>
      </c>
      <c r="AU115" s="19" t="s">
        <v>85</v>
      </c>
    </row>
    <row r="116" s="2" customFormat="1">
      <c r="A116" s="40"/>
      <c r="B116" s="41"/>
      <c r="C116" s="42"/>
      <c r="D116" s="232" t="s">
        <v>155</v>
      </c>
      <c r="E116" s="42"/>
      <c r="F116" s="233" t="s">
        <v>2162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155</v>
      </c>
      <c r="AU116" s="19" t="s">
        <v>85</v>
      </c>
    </row>
    <row r="117" s="2" customFormat="1" ht="14.4" customHeight="1">
      <c r="A117" s="40"/>
      <c r="B117" s="41"/>
      <c r="C117" s="214" t="s">
        <v>198</v>
      </c>
      <c r="D117" s="214" t="s">
        <v>147</v>
      </c>
      <c r="E117" s="215" t="s">
        <v>2163</v>
      </c>
      <c r="F117" s="216" t="s">
        <v>2164</v>
      </c>
      <c r="G117" s="217" t="s">
        <v>328</v>
      </c>
      <c r="H117" s="218">
        <v>230</v>
      </c>
      <c r="I117" s="219"/>
      <c r="J117" s="220">
        <f>ROUND(I117*H117,2)</f>
        <v>0</v>
      </c>
      <c r="K117" s="216" t="s">
        <v>2147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2.0000000000000002E-05</v>
      </c>
      <c r="R117" s="223">
        <f>Q117*H117</f>
        <v>0.0046000000000000008</v>
      </c>
      <c r="S117" s="223">
        <v>0.001</v>
      </c>
      <c r="T117" s="224">
        <f>S117*H117</f>
        <v>0.23000000000000001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176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176</v>
      </c>
      <c r="BM117" s="225" t="s">
        <v>2165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2164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2" customFormat="1">
      <c r="A119" s="40"/>
      <c r="B119" s="41"/>
      <c r="C119" s="42"/>
      <c r="D119" s="232" t="s">
        <v>155</v>
      </c>
      <c r="E119" s="42"/>
      <c r="F119" s="233" t="s">
        <v>2166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155</v>
      </c>
      <c r="AU119" s="19" t="s">
        <v>85</v>
      </c>
    </row>
    <row r="120" s="12" customFormat="1" ht="25.92" customHeight="1">
      <c r="A120" s="12"/>
      <c r="B120" s="198"/>
      <c r="C120" s="199"/>
      <c r="D120" s="200" t="s">
        <v>74</v>
      </c>
      <c r="E120" s="201" t="s">
        <v>998</v>
      </c>
      <c r="F120" s="201" t="s">
        <v>999</v>
      </c>
      <c r="G120" s="199"/>
      <c r="H120" s="199"/>
      <c r="I120" s="202"/>
      <c r="J120" s="203">
        <f>BK120</f>
        <v>0</v>
      </c>
      <c r="K120" s="199"/>
      <c r="L120" s="204"/>
      <c r="M120" s="205"/>
      <c r="N120" s="206"/>
      <c r="O120" s="206"/>
      <c r="P120" s="207">
        <f>P121</f>
        <v>0</v>
      </c>
      <c r="Q120" s="206"/>
      <c r="R120" s="207">
        <f>R121</f>
        <v>0.037179999999999998</v>
      </c>
      <c r="S120" s="206"/>
      <c r="T120" s="208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85</v>
      </c>
      <c r="AT120" s="210" t="s">
        <v>74</v>
      </c>
      <c r="AU120" s="210" t="s">
        <v>75</v>
      </c>
      <c r="AY120" s="209" t="s">
        <v>144</v>
      </c>
      <c r="BK120" s="211">
        <f>BK121</f>
        <v>0</v>
      </c>
    </row>
    <row r="121" s="12" customFormat="1" ht="22.8" customHeight="1">
      <c r="A121" s="12"/>
      <c r="B121" s="198"/>
      <c r="C121" s="199"/>
      <c r="D121" s="200" t="s">
        <v>74</v>
      </c>
      <c r="E121" s="212" t="s">
        <v>1235</v>
      </c>
      <c r="F121" s="212" t="s">
        <v>1236</v>
      </c>
      <c r="G121" s="199"/>
      <c r="H121" s="199"/>
      <c r="I121" s="202"/>
      <c r="J121" s="213">
        <f>BK121</f>
        <v>0</v>
      </c>
      <c r="K121" s="199"/>
      <c r="L121" s="204"/>
      <c r="M121" s="205"/>
      <c r="N121" s="206"/>
      <c r="O121" s="206"/>
      <c r="P121" s="207">
        <f>SUM(P122:P184)</f>
        <v>0</v>
      </c>
      <c r="Q121" s="206"/>
      <c r="R121" s="207">
        <f>SUM(R122:R184)</f>
        <v>0.037179999999999998</v>
      </c>
      <c r="S121" s="206"/>
      <c r="T121" s="208">
        <f>SUM(T122:T184)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85</v>
      </c>
      <c r="AT121" s="210" t="s">
        <v>74</v>
      </c>
      <c r="AU121" s="210" t="s">
        <v>83</v>
      </c>
      <c r="AY121" s="209" t="s">
        <v>144</v>
      </c>
      <c r="BK121" s="211">
        <f>SUM(BK122:BK184)</f>
        <v>0</v>
      </c>
    </row>
    <row r="122" s="2" customFormat="1" ht="22.2" customHeight="1">
      <c r="A122" s="40"/>
      <c r="B122" s="41"/>
      <c r="C122" s="214" t="s">
        <v>210</v>
      </c>
      <c r="D122" s="214" t="s">
        <v>147</v>
      </c>
      <c r="E122" s="215" t="s">
        <v>2167</v>
      </c>
      <c r="F122" s="216" t="s">
        <v>2168</v>
      </c>
      <c r="G122" s="217" t="s">
        <v>328</v>
      </c>
      <c r="H122" s="218">
        <v>20</v>
      </c>
      <c r="I122" s="219"/>
      <c r="J122" s="220">
        <f>ROUND(I122*H122,2)</f>
        <v>0</v>
      </c>
      <c r="K122" s="216" t="s">
        <v>159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203</v>
      </c>
      <c r="AT122" s="225" t="s">
        <v>147</v>
      </c>
      <c r="AU122" s="225" t="s">
        <v>85</v>
      </c>
      <c r="AY122" s="19" t="s">
        <v>144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203</v>
      </c>
      <c r="BM122" s="225" t="s">
        <v>2169</v>
      </c>
    </row>
    <row r="123" s="2" customFormat="1">
      <c r="A123" s="40"/>
      <c r="B123" s="41"/>
      <c r="C123" s="42"/>
      <c r="D123" s="227" t="s">
        <v>154</v>
      </c>
      <c r="E123" s="42"/>
      <c r="F123" s="228" t="s">
        <v>2168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154</v>
      </c>
      <c r="AU123" s="19" t="s">
        <v>85</v>
      </c>
    </row>
    <row r="124" s="2" customFormat="1">
      <c r="A124" s="40"/>
      <c r="B124" s="41"/>
      <c r="C124" s="42"/>
      <c r="D124" s="232" t="s">
        <v>155</v>
      </c>
      <c r="E124" s="42"/>
      <c r="F124" s="233" t="s">
        <v>2170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155</v>
      </c>
      <c r="AU124" s="19" t="s">
        <v>85</v>
      </c>
    </row>
    <row r="125" s="2" customFormat="1" ht="14.4" customHeight="1">
      <c r="A125" s="40"/>
      <c r="B125" s="41"/>
      <c r="C125" s="282" t="s">
        <v>216</v>
      </c>
      <c r="D125" s="282" t="s">
        <v>630</v>
      </c>
      <c r="E125" s="283" t="s">
        <v>2171</v>
      </c>
      <c r="F125" s="284" t="s">
        <v>2172</v>
      </c>
      <c r="G125" s="285" t="s">
        <v>328</v>
      </c>
      <c r="H125" s="286">
        <v>21</v>
      </c>
      <c r="I125" s="287"/>
      <c r="J125" s="288">
        <f>ROUND(I125*H125,2)</f>
        <v>0</v>
      </c>
      <c r="K125" s="284" t="s">
        <v>159</v>
      </c>
      <c r="L125" s="289"/>
      <c r="M125" s="290" t="s">
        <v>19</v>
      </c>
      <c r="N125" s="291" t="s">
        <v>46</v>
      </c>
      <c r="O125" s="86"/>
      <c r="P125" s="223">
        <f>O125*H125</f>
        <v>0</v>
      </c>
      <c r="Q125" s="223">
        <v>0.00019000000000000001</v>
      </c>
      <c r="R125" s="223">
        <f>Q125*H125</f>
        <v>0.0039900000000000005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549</v>
      </c>
      <c r="AT125" s="225" t="s">
        <v>630</v>
      </c>
      <c r="AU125" s="225" t="s">
        <v>85</v>
      </c>
      <c r="AY125" s="19" t="s">
        <v>144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203</v>
      </c>
      <c r="BM125" s="225" t="s">
        <v>2173</v>
      </c>
    </row>
    <row r="126" s="2" customFormat="1">
      <c r="A126" s="40"/>
      <c r="B126" s="41"/>
      <c r="C126" s="42"/>
      <c r="D126" s="227" t="s">
        <v>154</v>
      </c>
      <c r="E126" s="42"/>
      <c r="F126" s="228" t="s">
        <v>2172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154</v>
      </c>
      <c r="AU126" s="19" t="s">
        <v>85</v>
      </c>
    </row>
    <row r="127" s="13" customFormat="1">
      <c r="A127" s="13"/>
      <c r="B127" s="235"/>
      <c r="C127" s="236"/>
      <c r="D127" s="227" t="s">
        <v>173</v>
      </c>
      <c r="E127" s="237" t="s">
        <v>19</v>
      </c>
      <c r="F127" s="238" t="s">
        <v>2174</v>
      </c>
      <c r="G127" s="236"/>
      <c r="H127" s="239">
        <v>21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173</v>
      </c>
      <c r="AU127" s="245" t="s">
        <v>85</v>
      </c>
      <c r="AV127" s="13" t="s">
        <v>85</v>
      </c>
      <c r="AW127" s="13" t="s">
        <v>37</v>
      </c>
      <c r="AX127" s="13" t="s">
        <v>83</v>
      </c>
      <c r="AY127" s="245" t="s">
        <v>144</v>
      </c>
    </row>
    <row r="128" s="2" customFormat="1" ht="22.2" customHeight="1">
      <c r="A128" s="40"/>
      <c r="B128" s="41"/>
      <c r="C128" s="214" t="s">
        <v>184</v>
      </c>
      <c r="D128" s="214" t="s">
        <v>147</v>
      </c>
      <c r="E128" s="215" t="s">
        <v>2175</v>
      </c>
      <c r="F128" s="216" t="s">
        <v>2176</v>
      </c>
      <c r="G128" s="217" t="s">
        <v>328</v>
      </c>
      <c r="H128" s="218">
        <v>20</v>
      </c>
      <c r="I128" s="219"/>
      <c r="J128" s="220">
        <f>ROUND(I128*H128,2)</f>
        <v>0</v>
      </c>
      <c r="K128" s="216" t="s">
        <v>159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203</v>
      </c>
      <c r="AT128" s="225" t="s">
        <v>147</v>
      </c>
      <c r="AU128" s="225" t="s">
        <v>85</v>
      </c>
      <c r="AY128" s="19" t="s">
        <v>144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203</v>
      </c>
      <c r="BM128" s="225" t="s">
        <v>2177</v>
      </c>
    </row>
    <row r="129" s="2" customFormat="1">
      <c r="A129" s="40"/>
      <c r="B129" s="41"/>
      <c r="C129" s="42"/>
      <c r="D129" s="227" t="s">
        <v>154</v>
      </c>
      <c r="E129" s="42"/>
      <c r="F129" s="228" t="s">
        <v>2176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154</v>
      </c>
      <c r="AU129" s="19" t="s">
        <v>85</v>
      </c>
    </row>
    <row r="130" s="2" customFormat="1">
      <c r="A130" s="40"/>
      <c r="B130" s="41"/>
      <c r="C130" s="42"/>
      <c r="D130" s="232" t="s">
        <v>155</v>
      </c>
      <c r="E130" s="42"/>
      <c r="F130" s="233" t="s">
        <v>2178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155</v>
      </c>
      <c r="AU130" s="19" t="s">
        <v>85</v>
      </c>
    </row>
    <row r="131" s="2" customFormat="1" ht="14.4" customHeight="1">
      <c r="A131" s="40"/>
      <c r="B131" s="41"/>
      <c r="C131" s="282" t="s">
        <v>233</v>
      </c>
      <c r="D131" s="282" t="s">
        <v>630</v>
      </c>
      <c r="E131" s="283" t="s">
        <v>2179</v>
      </c>
      <c r="F131" s="284" t="s">
        <v>2180</v>
      </c>
      <c r="G131" s="285" t="s">
        <v>328</v>
      </c>
      <c r="H131" s="286">
        <v>21</v>
      </c>
      <c r="I131" s="287"/>
      <c r="J131" s="288">
        <f>ROUND(I131*H131,2)</f>
        <v>0</v>
      </c>
      <c r="K131" s="284" t="s">
        <v>159</v>
      </c>
      <c r="L131" s="289"/>
      <c r="M131" s="290" t="s">
        <v>19</v>
      </c>
      <c r="N131" s="291" t="s">
        <v>46</v>
      </c>
      <c r="O131" s="86"/>
      <c r="P131" s="223">
        <f>O131*H131</f>
        <v>0</v>
      </c>
      <c r="Q131" s="223">
        <v>1.0000000000000001E-05</v>
      </c>
      <c r="R131" s="223">
        <f>Q131*H131</f>
        <v>0.00021000000000000001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549</v>
      </c>
      <c r="AT131" s="225" t="s">
        <v>630</v>
      </c>
      <c r="AU131" s="225" t="s">
        <v>85</v>
      </c>
      <c r="AY131" s="19" t="s">
        <v>144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203</v>
      </c>
      <c r="BM131" s="225" t="s">
        <v>2181</v>
      </c>
    </row>
    <row r="132" s="2" customFormat="1">
      <c r="A132" s="40"/>
      <c r="B132" s="41"/>
      <c r="C132" s="42"/>
      <c r="D132" s="227" t="s">
        <v>154</v>
      </c>
      <c r="E132" s="42"/>
      <c r="F132" s="228" t="s">
        <v>2180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154</v>
      </c>
      <c r="AU132" s="19" t="s">
        <v>85</v>
      </c>
    </row>
    <row r="133" s="13" customFormat="1">
      <c r="A133" s="13"/>
      <c r="B133" s="235"/>
      <c r="C133" s="236"/>
      <c r="D133" s="227" t="s">
        <v>173</v>
      </c>
      <c r="E133" s="237" t="s">
        <v>19</v>
      </c>
      <c r="F133" s="238" t="s">
        <v>2174</v>
      </c>
      <c r="G133" s="236"/>
      <c r="H133" s="239">
        <v>21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173</v>
      </c>
      <c r="AU133" s="245" t="s">
        <v>85</v>
      </c>
      <c r="AV133" s="13" t="s">
        <v>85</v>
      </c>
      <c r="AW133" s="13" t="s">
        <v>37</v>
      </c>
      <c r="AX133" s="13" t="s">
        <v>83</v>
      </c>
      <c r="AY133" s="245" t="s">
        <v>144</v>
      </c>
    </row>
    <row r="134" s="2" customFormat="1" ht="22.2" customHeight="1">
      <c r="A134" s="40"/>
      <c r="B134" s="41"/>
      <c r="C134" s="214" t="s">
        <v>238</v>
      </c>
      <c r="D134" s="214" t="s">
        <v>147</v>
      </c>
      <c r="E134" s="215" t="s">
        <v>2182</v>
      </c>
      <c r="F134" s="216" t="s">
        <v>2183</v>
      </c>
      <c r="G134" s="217" t="s">
        <v>150</v>
      </c>
      <c r="H134" s="218">
        <v>54</v>
      </c>
      <c r="I134" s="219"/>
      <c r="J134" s="220">
        <f>ROUND(I134*H134,2)</f>
        <v>0</v>
      </c>
      <c r="K134" s="216" t="s">
        <v>2147</v>
      </c>
      <c r="L134" s="46"/>
      <c r="M134" s="221" t="s">
        <v>19</v>
      </c>
      <c r="N134" s="222" t="s">
        <v>46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203</v>
      </c>
      <c r="AT134" s="225" t="s">
        <v>147</v>
      </c>
      <c r="AU134" s="225" t="s">
        <v>85</v>
      </c>
      <c r="AY134" s="19" t="s">
        <v>144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83</v>
      </c>
      <c r="BK134" s="226">
        <f>ROUND(I134*H134,2)</f>
        <v>0</v>
      </c>
      <c r="BL134" s="19" t="s">
        <v>203</v>
      </c>
      <c r="BM134" s="225" t="s">
        <v>2184</v>
      </c>
    </row>
    <row r="135" s="2" customFormat="1">
      <c r="A135" s="40"/>
      <c r="B135" s="41"/>
      <c r="C135" s="42"/>
      <c r="D135" s="227" t="s">
        <v>154</v>
      </c>
      <c r="E135" s="42"/>
      <c r="F135" s="228" t="s">
        <v>2183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154</v>
      </c>
      <c r="AU135" s="19" t="s">
        <v>85</v>
      </c>
    </row>
    <row r="136" s="2" customFormat="1">
      <c r="A136" s="40"/>
      <c r="B136" s="41"/>
      <c r="C136" s="42"/>
      <c r="D136" s="232" t="s">
        <v>155</v>
      </c>
      <c r="E136" s="42"/>
      <c r="F136" s="233" t="s">
        <v>2185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155</v>
      </c>
      <c r="AU136" s="19" t="s">
        <v>85</v>
      </c>
    </row>
    <row r="137" s="2" customFormat="1" ht="14.4" customHeight="1">
      <c r="A137" s="40"/>
      <c r="B137" s="41"/>
      <c r="C137" s="282" t="s">
        <v>243</v>
      </c>
      <c r="D137" s="282" t="s">
        <v>630</v>
      </c>
      <c r="E137" s="283" t="s">
        <v>2186</v>
      </c>
      <c r="F137" s="284" t="s">
        <v>2187</v>
      </c>
      <c r="G137" s="285" t="s">
        <v>150</v>
      </c>
      <c r="H137" s="286">
        <v>54</v>
      </c>
      <c r="I137" s="287"/>
      <c r="J137" s="288">
        <f>ROUND(I137*H137,2)</f>
        <v>0</v>
      </c>
      <c r="K137" s="284" t="s">
        <v>2147</v>
      </c>
      <c r="L137" s="289"/>
      <c r="M137" s="290" t="s">
        <v>19</v>
      </c>
      <c r="N137" s="291" t="s">
        <v>46</v>
      </c>
      <c r="O137" s="86"/>
      <c r="P137" s="223">
        <f>O137*H137</f>
        <v>0</v>
      </c>
      <c r="Q137" s="223">
        <v>4.0000000000000003E-05</v>
      </c>
      <c r="R137" s="223">
        <f>Q137*H137</f>
        <v>0.00216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549</v>
      </c>
      <c r="AT137" s="225" t="s">
        <v>630</v>
      </c>
      <c r="AU137" s="225" t="s">
        <v>85</v>
      </c>
      <c r="AY137" s="19" t="s">
        <v>144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83</v>
      </c>
      <c r="BK137" s="226">
        <f>ROUND(I137*H137,2)</f>
        <v>0</v>
      </c>
      <c r="BL137" s="19" t="s">
        <v>203</v>
      </c>
      <c r="BM137" s="225" t="s">
        <v>2188</v>
      </c>
    </row>
    <row r="138" s="2" customFormat="1">
      <c r="A138" s="40"/>
      <c r="B138" s="41"/>
      <c r="C138" s="42"/>
      <c r="D138" s="227" t="s">
        <v>154</v>
      </c>
      <c r="E138" s="42"/>
      <c r="F138" s="228" t="s">
        <v>2187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154</v>
      </c>
      <c r="AU138" s="19" t="s">
        <v>85</v>
      </c>
    </row>
    <row r="139" s="2" customFormat="1" ht="14.4" customHeight="1">
      <c r="A139" s="40"/>
      <c r="B139" s="41"/>
      <c r="C139" s="282" t="s">
        <v>258</v>
      </c>
      <c r="D139" s="282" t="s">
        <v>630</v>
      </c>
      <c r="E139" s="283" t="s">
        <v>2189</v>
      </c>
      <c r="F139" s="284" t="s">
        <v>2190</v>
      </c>
      <c r="G139" s="285" t="s">
        <v>150</v>
      </c>
      <c r="H139" s="286">
        <v>35</v>
      </c>
      <c r="I139" s="287"/>
      <c r="J139" s="288">
        <f>ROUND(I139*H139,2)</f>
        <v>0</v>
      </c>
      <c r="K139" s="284" t="s">
        <v>2147</v>
      </c>
      <c r="L139" s="289"/>
      <c r="M139" s="290" t="s">
        <v>19</v>
      </c>
      <c r="N139" s="291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549</v>
      </c>
      <c r="AT139" s="225" t="s">
        <v>630</v>
      </c>
      <c r="AU139" s="225" t="s">
        <v>85</v>
      </c>
      <c r="AY139" s="19" t="s">
        <v>144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203</v>
      </c>
      <c r="BM139" s="225" t="s">
        <v>2191</v>
      </c>
    </row>
    <row r="140" s="2" customFormat="1">
      <c r="A140" s="40"/>
      <c r="B140" s="41"/>
      <c r="C140" s="42"/>
      <c r="D140" s="227" t="s">
        <v>154</v>
      </c>
      <c r="E140" s="42"/>
      <c r="F140" s="228" t="s">
        <v>2190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154</v>
      </c>
      <c r="AU140" s="19" t="s">
        <v>85</v>
      </c>
    </row>
    <row r="141" s="2" customFormat="1" ht="14.4" customHeight="1">
      <c r="A141" s="40"/>
      <c r="B141" s="41"/>
      <c r="C141" s="282" t="s">
        <v>283</v>
      </c>
      <c r="D141" s="282" t="s">
        <v>630</v>
      </c>
      <c r="E141" s="283" t="s">
        <v>2192</v>
      </c>
      <c r="F141" s="284" t="s">
        <v>2193</v>
      </c>
      <c r="G141" s="285" t="s">
        <v>150</v>
      </c>
      <c r="H141" s="286">
        <v>25</v>
      </c>
      <c r="I141" s="287"/>
      <c r="J141" s="288">
        <f>ROUND(I141*H141,2)</f>
        <v>0</v>
      </c>
      <c r="K141" s="284" t="s">
        <v>2147</v>
      </c>
      <c r="L141" s="289"/>
      <c r="M141" s="290" t="s">
        <v>19</v>
      </c>
      <c r="N141" s="291" t="s">
        <v>46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549</v>
      </c>
      <c r="AT141" s="225" t="s">
        <v>630</v>
      </c>
      <c r="AU141" s="225" t="s">
        <v>85</v>
      </c>
      <c r="AY141" s="19" t="s">
        <v>144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83</v>
      </c>
      <c r="BK141" s="226">
        <f>ROUND(I141*H141,2)</f>
        <v>0</v>
      </c>
      <c r="BL141" s="19" t="s">
        <v>203</v>
      </c>
      <c r="BM141" s="225" t="s">
        <v>2194</v>
      </c>
    </row>
    <row r="142" s="2" customFormat="1">
      <c r="A142" s="40"/>
      <c r="B142" s="41"/>
      <c r="C142" s="42"/>
      <c r="D142" s="227" t="s">
        <v>154</v>
      </c>
      <c r="E142" s="42"/>
      <c r="F142" s="228" t="s">
        <v>2193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154</v>
      </c>
      <c r="AU142" s="19" t="s">
        <v>85</v>
      </c>
    </row>
    <row r="143" s="2" customFormat="1" ht="14.4" customHeight="1">
      <c r="A143" s="40"/>
      <c r="B143" s="41"/>
      <c r="C143" s="282" t="s">
        <v>8</v>
      </c>
      <c r="D143" s="282" t="s">
        <v>630</v>
      </c>
      <c r="E143" s="283" t="s">
        <v>2195</v>
      </c>
      <c r="F143" s="284" t="s">
        <v>2196</v>
      </c>
      <c r="G143" s="285" t="s">
        <v>150</v>
      </c>
      <c r="H143" s="286">
        <v>20</v>
      </c>
      <c r="I143" s="287"/>
      <c r="J143" s="288">
        <f>ROUND(I143*H143,2)</f>
        <v>0</v>
      </c>
      <c r="K143" s="284" t="s">
        <v>2147</v>
      </c>
      <c r="L143" s="289"/>
      <c r="M143" s="290" t="s">
        <v>19</v>
      </c>
      <c r="N143" s="291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549</v>
      </c>
      <c r="AT143" s="225" t="s">
        <v>630</v>
      </c>
      <c r="AU143" s="225" t="s">
        <v>85</v>
      </c>
      <c r="AY143" s="19" t="s">
        <v>144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203</v>
      </c>
      <c r="BM143" s="225" t="s">
        <v>2197</v>
      </c>
    </row>
    <row r="144" s="2" customFormat="1">
      <c r="A144" s="40"/>
      <c r="B144" s="41"/>
      <c r="C144" s="42"/>
      <c r="D144" s="227" t="s">
        <v>154</v>
      </c>
      <c r="E144" s="42"/>
      <c r="F144" s="228" t="s">
        <v>2196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154</v>
      </c>
      <c r="AU144" s="19" t="s">
        <v>85</v>
      </c>
    </row>
    <row r="145" s="2" customFormat="1" ht="22.2" customHeight="1">
      <c r="A145" s="40"/>
      <c r="B145" s="41"/>
      <c r="C145" s="214" t="s">
        <v>203</v>
      </c>
      <c r="D145" s="214" t="s">
        <v>147</v>
      </c>
      <c r="E145" s="215" t="s">
        <v>2198</v>
      </c>
      <c r="F145" s="216" t="s">
        <v>2199</v>
      </c>
      <c r="G145" s="217" t="s">
        <v>150</v>
      </c>
      <c r="H145" s="218">
        <v>4</v>
      </c>
      <c r="I145" s="219"/>
      <c r="J145" s="220">
        <f>ROUND(I145*H145,2)</f>
        <v>0</v>
      </c>
      <c r="K145" s="216" t="s">
        <v>159</v>
      </c>
      <c r="L145" s="46"/>
      <c r="M145" s="221" t="s">
        <v>19</v>
      </c>
      <c r="N145" s="222" t="s">
        <v>46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203</v>
      </c>
      <c r="AT145" s="225" t="s">
        <v>147</v>
      </c>
      <c r="AU145" s="225" t="s">
        <v>85</v>
      </c>
      <c r="AY145" s="19" t="s">
        <v>144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83</v>
      </c>
      <c r="BK145" s="226">
        <f>ROUND(I145*H145,2)</f>
        <v>0</v>
      </c>
      <c r="BL145" s="19" t="s">
        <v>203</v>
      </c>
      <c r="BM145" s="225" t="s">
        <v>2200</v>
      </c>
    </row>
    <row r="146" s="2" customFormat="1">
      <c r="A146" s="40"/>
      <c r="B146" s="41"/>
      <c r="C146" s="42"/>
      <c r="D146" s="227" t="s">
        <v>154</v>
      </c>
      <c r="E146" s="42"/>
      <c r="F146" s="228" t="s">
        <v>2199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154</v>
      </c>
      <c r="AU146" s="19" t="s">
        <v>85</v>
      </c>
    </row>
    <row r="147" s="2" customFormat="1">
      <c r="A147" s="40"/>
      <c r="B147" s="41"/>
      <c r="C147" s="42"/>
      <c r="D147" s="232" t="s">
        <v>155</v>
      </c>
      <c r="E147" s="42"/>
      <c r="F147" s="233" t="s">
        <v>2201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155</v>
      </c>
      <c r="AU147" s="19" t="s">
        <v>85</v>
      </c>
    </row>
    <row r="148" s="2" customFormat="1" ht="14.4" customHeight="1">
      <c r="A148" s="40"/>
      <c r="B148" s="41"/>
      <c r="C148" s="282" t="s">
        <v>191</v>
      </c>
      <c r="D148" s="282" t="s">
        <v>630</v>
      </c>
      <c r="E148" s="283" t="s">
        <v>2202</v>
      </c>
      <c r="F148" s="284" t="s">
        <v>2203</v>
      </c>
      <c r="G148" s="285" t="s">
        <v>150</v>
      </c>
      <c r="H148" s="286">
        <v>4</v>
      </c>
      <c r="I148" s="287"/>
      <c r="J148" s="288">
        <f>ROUND(I148*H148,2)</f>
        <v>0</v>
      </c>
      <c r="K148" s="284" t="s">
        <v>19</v>
      </c>
      <c r="L148" s="289"/>
      <c r="M148" s="290" t="s">
        <v>19</v>
      </c>
      <c r="N148" s="291" t="s">
        <v>46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549</v>
      </c>
      <c r="AT148" s="225" t="s">
        <v>630</v>
      </c>
      <c r="AU148" s="225" t="s">
        <v>85</v>
      </c>
      <c r="AY148" s="19" t="s">
        <v>144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83</v>
      </c>
      <c r="BK148" s="226">
        <f>ROUND(I148*H148,2)</f>
        <v>0</v>
      </c>
      <c r="BL148" s="19" t="s">
        <v>203</v>
      </c>
      <c r="BM148" s="225" t="s">
        <v>2204</v>
      </c>
    </row>
    <row r="149" s="2" customFormat="1">
      <c r="A149" s="40"/>
      <c r="B149" s="41"/>
      <c r="C149" s="42"/>
      <c r="D149" s="227" t="s">
        <v>154</v>
      </c>
      <c r="E149" s="42"/>
      <c r="F149" s="228" t="s">
        <v>2203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154</v>
      </c>
      <c r="AU149" s="19" t="s">
        <v>85</v>
      </c>
    </row>
    <row r="150" s="2" customFormat="1" ht="22.2" customHeight="1">
      <c r="A150" s="40"/>
      <c r="B150" s="41"/>
      <c r="C150" s="214" t="s">
        <v>227</v>
      </c>
      <c r="D150" s="214" t="s">
        <v>147</v>
      </c>
      <c r="E150" s="215" t="s">
        <v>2205</v>
      </c>
      <c r="F150" s="216" t="s">
        <v>2206</v>
      </c>
      <c r="G150" s="217" t="s">
        <v>150</v>
      </c>
      <c r="H150" s="218">
        <v>50</v>
      </c>
      <c r="I150" s="219"/>
      <c r="J150" s="220">
        <f>ROUND(I150*H150,2)</f>
        <v>0</v>
      </c>
      <c r="K150" s="216" t="s">
        <v>159</v>
      </c>
      <c r="L150" s="46"/>
      <c r="M150" s="221" t="s">
        <v>19</v>
      </c>
      <c r="N150" s="222" t="s">
        <v>46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203</v>
      </c>
      <c r="AT150" s="225" t="s">
        <v>147</v>
      </c>
      <c r="AU150" s="225" t="s">
        <v>85</v>
      </c>
      <c r="AY150" s="19" t="s">
        <v>144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83</v>
      </c>
      <c r="BK150" s="226">
        <f>ROUND(I150*H150,2)</f>
        <v>0</v>
      </c>
      <c r="BL150" s="19" t="s">
        <v>203</v>
      </c>
      <c r="BM150" s="225" t="s">
        <v>2207</v>
      </c>
    </row>
    <row r="151" s="2" customFormat="1">
      <c r="A151" s="40"/>
      <c r="B151" s="41"/>
      <c r="C151" s="42"/>
      <c r="D151" s="227" t="s">
        <v>154</v>
      </c>
      <c r="E151" s="42"/>
      <c r="F151" s="228" t="s">
        <v>2206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154</v>
      </c>
      <c r="AU151" s="19" t="s">
        <v>85</v>
      </c>
    </row>
    <row r="152" s="2" customFormat="1">
      <c r="A152" s="40"/>
      <c r="B152" s="41"/>
      <c r="C152" s="42"/>
      <c r="D152" s="232" t="s">
        <v>155</v>
      </c>
      <c r="E152" s="42"/>
      <c r="F152" s="233" t="s">
        <v>2208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155</v>
      </c>
      <c r="AU152" s="19" t="s">
        <v>85</v>
      </c>
    </row>
    <row r="153" s="2" customFormat="1" ht="22.2" customHeight="1">
      <c r="A153" s="40"/>
      <c r="B153" s="41"/>
      <c r="C153" s="282" t="s">
        <v>250</v>
      </c>
      <c r="D153" s="282" t="s">
        <v>630</v>
      </c>
      <c r="E153" s="283" t="s">
        <v>2209</v>
      </c>
      <c r="F153" s="284" t="s">
        <v>2210</v>
      </c>
      <c r="G153" s="285" t="s">
        <v>150</v>
      </c>
      <c r="H153" s="286">
        <v>50</v>
      </c>
      <c r="I153" s="287"/>
      <c r="J153" s="288">
        <f>ROUND(I153*H153,2)</f>
        <v>0</v>
      </c>
      <c r="K153" s="284" t="s">
        <v>19</v>
      </c>
      <c r="L153" s="289"/>
      <c r="M153" s="290" t="s">
        <v>19</v>
      </c>
      <c r="N153" s="291" t="s">
        <v>46</v>
      </c>
      <c r="O153" s="86"/>
      <c r="P153" s="223">
        <f>O153*H153</f>
        <v>0</v>
      </c>
      <c r="Q153" s="223">
        <v>0.00010000000000000001</v>
      </c>
      <c r="R153" s="223">
        <f>Q153*H153</f>
        <v>0.0050000000000000001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549</v>
      </c>
      <c r="AT153" s="225" t="s">
        <v>630</v>
      </c>
      <c r="AU153" s="225" t="s">
        <v>85</v>
      </c>
      <c r="AY153" s="19" t="s">
        <v>144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83</v>
      </c>
      <c r="BK153" s="226">
        <f>ROUND(I153*H153,2)</f>
        <v>0</v>
      </c>
      <c r="BL153" s="19" t="s">
        <v>203</v>
      </c>
      <c r="BM153" s="225" t="s">
        <v>2211</v>
      </c>
    </row>
    <row r="154" s="2" customFormat="1">
      <c r="A154" s="40"/>
      <c r="B154" s="41"/>
      <c r="C154" s="42"/>
      <c r="D154" s="227" t="s">
        <v>154</v>
      </c>
      <c r="E154" s="42"/>
      <c r="F154" s="228" t="s">
        <v>2210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154</v>
      </c>
      <c r="AU154" s="19" t="s">
        <v>85</v>
      </c>
    </row>
    <row r="155" s="2" customFormat="1" ht="14.4" customHeight="1">
      <c r="A155" s="40"/>
      <c r="B155" s="41"/>
      <c r="C155" s="214" t="s">
        <v>263</v>
      </c>
      <c r="D155" s="214" t="s">
        <v>147</v>
      </c>
      <c r="E155" s="215" t="s">
        <v>2212</v>
      </c>
      <c r="F155" s="216" t="s">
        <v>2213</v>
      </c>
      <c r="G155" s="217" t="s">
        <v>150</v>
      </c>
      <c r="H155" s="218">
        <v>7</v>
      </c>
      <c r="I155" s="219"/>
      <c r="J155" s="220">
        <f>ROUND(I155*H155,2)</f>
        <v>0</v>
      </c>
      <c r="K155" s="216" t="s">
        <v>159</v>
      </c>
      <c r="L155" s="46"/>
      <c r="M155" s="221" t="s">
        <v>19</v>
      </c>
      <c r="N155" s="222" t="s">
        <v>46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203</v>
      </c>
      <c r="AT155" s="225" t="s">
        <v>147</v>
      </c>
      <c r="AU155" s="225" t="s">
        <v>85</v>
      </c>
      <c r="AY155" s="19" t="s">
        <v>144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83</v>
      </c>
      <c r="BK155" s="226">
        <f>ROUND(I155*H155,2)</f>
        <v>0</v>
      </c>
      <c r="BL155" s="19" t="s">
        <v>203</v>
      </c>
      <c r="BM155" s="225" t="s">
        <v>2214</v>
      </c>
    </row>
    <row r="156" s="2" customFormat="1">
      <c r="A156" s="40"/>
      <c r="B156" s="41"/>
      <c r="C156" s="42"/>
      <c r="D156" s="227" t="s">
        <v>154</v>
      </c>
      <c r="E156" s="42"/>
      <c r="F156" s="228" t="s">
        <v>2213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154</v>
      </c>
      <c r="AU156" s="19" t="s">
        <v>85</v>
      </c>
    </row>
    <row r="157" s="2" customFormat="1">
      <c r="A157" s="40"/>
      <c r="B157" s="41"/>
      <c r="C157" s="42"/>
      <c r="D157" s="232" t="s">
        <v>155</v>
      </c>
      <c r="E157" s="42"/>
      <c r="F157" s="233" t="s">
        <v>2215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155</v>
      </c>
      <c r="AU157" s="19" t="s">
        <v>85</v>
      </c>
    </row>
    <row r="158" s="2" customFormat="1" ht="14.4" customHeight="1">
      <c r="A158" s="40"/>
      <c r="B158" s="41"/>
      <c r="C158" s="282" t="s">
        <v>7</v>
      </c>
      <c r="D158" s="282" t="s">
        <v>630</v>
      </c>
      <c r="E158" s="283" t="s">
        <v>2216</v>
      </c>
      <c r="F158" s="284" t="s">
        <v>2217</v>
      </c>
      <c r="G158" s="285" t="s">
        <v>150</v>
      </c>
      <c r="H158" s="286">
        <v>7</v>
      </c>
      <c r="I158" s="287"/>
      <c r="J158" s="288">
        <f>ROUND(I158*H158,2)</f>
        <v>0</v>
      </c>
      <c r="K158" s="284" t="s">
        <v>159</v>
      </c>
      <c r="L158" s="289"/>
      <c r="M158" s="290" t="s">
        <v>19</v>
      </c>
      <c r="N158" s="291" t="s">
        <v>46</v>
      </c>
      <c r="O158" s="86"/>
      <c r="P158" s="223">
        <f>O158*H158</f>
        <v>0</v>
      </c>
      <c r="Q158" s="223">
        <v>0.00027</v>
      </c>
      <c r="R158" s="223">
        <f>Q158*H158</f>
        <v>0.00189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549</v>
      </c>
      <c r="AT158" s="225" t="s">
        <v>630</v>
      </c>
      <c r="AU158" s="225" t="s">
        <v>85</v>
      </c>
      <c r="AY158" s="19" t="s">
        <v>144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83</v>
      </c>
      <c r="BK158" s="226">
        <f>ROUND(I158*H158,2)</f>
        <v>0</v>
      </c>
      <c r="BL158" s="19" t="s">
        <v>203</v>
      </c>
      <c r="BM158" s="225" t="s">
        <v>2218</v>
      </c>
    </row>
    <row r="159" s="2" customFormat="1">
      <c r="A159" s="40"/>
      <c r="B159" s="41"/>
      <c r="C159" s="42"/>
      <c r="D159" s="227" t="s">
        <v>154</v>
      </c>
      <c r="E159" s="42"/>
      <c r="F159" s="228" t="s">
        <v>2217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154</v>
      </c>
      <c r="AU159" s="19" t="s">
        <v>85</v>
      </c>
    </row>
    <row r="160" s="2" customFormat="1" ht="14.4" customHeight="1">
      <c r="A160" s="40"/>
      <c r="B160" s="41"/>
      <c r="C160" s="214" t="s">
        <v>275</v>
      </c>
      <c r="D160" s="214" t="s">
        <v>147</v>
      </c>
      <c r="E160" s="215" t="s">
        <v>2219</v>
      </c>
      <c r="F160" s="216" t="s">
        <v>2220</v>
      </c>
      <c r="G160" s="217" t="s">
        <v>150</v>
      </c>
      <c r="H160" s="218">
        <v>1</v>
      </c>
      <c r="I160" s="219"/>
      <c r="J160" s="220">
        <f>ROUND(I160*H160,2)</f>
        <v>0</v>
      </c>
      <c r="K160" s="216" t="s">
        <v>159</v>
      </c>
      <c r="L160" s="46"/>
      <c r="M160" s="221" t="s">
        <v>19</v>
      </c>
      <c r="N160" s="222" t="s">
        <v>46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203</v>
      </c>
      <c r="AT160" s="225" t="s">
        <v>147</v>
      </c>
      <c r="AU160" s="225" t="s">
        <v>85</v>
      </c>
      <c r="AY160" s="19" t="s">
        <v>144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83</v>
      </c>
      <c r="BK160" s="226">
        <f>ROUND(I160*H160,2)</f>
        <v>0</v>
      </c>
      <c r="BL160" s="19" t="s">
        <v>203</v>
      </c>
      <c r="BM160" s="225" t="s">
        <v>2221</v>
      </c>
    </row>
    <row r="161" s="2" customFormat="1">
      <c r="A161" s="40"/>
      <c r="B161" s="41"/>
      <c r="C161" s="42"/>
      <c r="D161" s="227" t="s">
        <v>154</v>
      </c>
      <c r="E161" s="42"/>
      <c r="F161" s="228" t="s">
        <v>2220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154</v>
      </c>
      <c r="AU161" s="19" t="s">
        <v>85</v>
      </c>
    </row>
    <row r="162" s="2" customFormat="1">
      <c r="A162" s="40"/>
      <c r="B162" s="41"/>
      <c r="C162" s="42"/>
      <c r="D162" s="232" t="s">
        <v>155</v>
      </c>
      <c r="E162" s="42"/>
      <c r="F162" s="233" t="s">
        <v>2222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155</v>
      </c>
      <c r="AU162" s="19" t="s">
        <v>85</v>
      </c>
    </row>
    <row r="163" s="2" customFormat="1" ht="14.4" customHeight="1">
      <c r="A163" s="40"/>
      <c r="B163" s="41"/>
      <c r="C163" s="282" t="s">
        <v>457</v>
      </c>
      <c r="D163" s="282" t="s">
        <v>630</v>
      </c>
      <c r="E163" s="283" t="s">
        <v>2223</v>
      </c>
      <c r="F163" s="284" t="s">
        <v>2224</v>
      </c>
      <c r="G163" s="285" t="s">
        <v>150</v>
      </c>
      <c r="H163" s="286">
        <v>1</v>
      </c>
      <c r="I163" s="287"/>
      <c r="J163" s="288">
        <f>ROUND(I163*H163,2)</f>
        <v>0</v>
      </c>
      <c r="K163" s="284" t="s">
        <v>159</v>
      </c>
      <c r="L163" s="289"/>
      <c r="M163" s="290" t="s">
        <v>19</v>
      </c>
      <c r="N163" s="291" t="s">
        <v>46</v>
      </c>
      <c r="O163" s="86"/>
      <c r="P163" s="223">
        <f>O163*H163</f>
        <v>0</v>
      </c>
      <c r="Q163" s="223">
        <v>0.00035</v>
      </c>
      <c r="R163" s="223">
        <f>Q163*H163</f>
        <v>0.00035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549</v>
      </c>
      <c r="AT163" s="225" t="s">
        <v>630</v>
      </c>
      <c r="AU163" s="225" t="s">
        <v>85</v>
      </c>
      <c r="AY163" s="19" t="s">
        <v>144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83</v>
      </c>
      <c r="BK163" s="226">
        <f>ROUND(I163*H163,2)</f>
        <v>0</v>
      </c>
      <c r="BL163" s="19" t="s">
        <v>203</v>
      </c>
      <c r="BM163" s="225" t="s">
        <v>2225</v>
      </c>
    </row>
    <row r="164" s="2" customFormat="1">
      <c r="A164" s="40"/>
      <c r="B164" s="41"/>
      <c r="C164" s="42"/>
      <c r="D164" s="227" t="s">
        <v>154</v>
      </c>
      <c r="E164" s="42"/>
      <c r="F164" s="228" t="s">
        <v>2224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154</v>
      </c>
      <c r="AU164" s="19" t="s">
        <v>85</v>
      </c>
    </row>
    <row r="165" s="2" customFormat="1" ht="14.4" customHeight="1">
      <c r="A165" s="40"/>
      <c r="B165" s="41"/>
      <c r="C165" s="214" t="s">
        <v>464</v>
      </c>
      <c r="D165" s="214" t="s">
        <v>147</v>
      </c>
      <c r="E165" s="215" t="s">
        <v>2226</v>
      </c>
      <c r="F165" s="216" t="s">
        <v>2227</v>
      </c>
      <c r="G165" s="217" t="s">
        <v>150</v>
      </c>
      <c r="H165" s="218">
        <v>1</v>
      </c>
      <c r="I165" s="219"/>
      <c r="J165" s="220">
        <f>ROUND(I165*H165,2)</f>
        <v>0</v>
      </c>
      <c r="K165" s="216" t="s">
        <v>159</v>
      </c>
      <c r="L165" s="46"/>
      <c r="M165" s="221" t="s">
        <v>19</v>
      </c>
      <c r="N165" s="222" t="s">
        <v>46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203</v>
      </c>
      <c r="AT165" s="225" t="s">
        <v>147</v>
      </c>
      <c r="AU165" s="225" t="s">
        <v>85</v>
      </c>
      <c r="AY165" s="19" t="s">
        <v>144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83</v>
      </c>
      <c r="BK165" s="226">
        <f>ROUND(I165*H165,2)</f>
        <v>0</v>
      </c>
      <c r="BL165" s="19" t="s">
        <v>203</v>
      </c>
      <c r="BM165" s="225" t="s">
        <v>2228</v>
      </c>
    </row>
    <row r="166" s="2" customFormat="1">
      <c r="A166" s="40"/>
      <c r="B166" s="41"/>
      <c r="C166" s="42"/>
      <c r="D166" s="227" t="s">
        <v>154</v>
      </c>
      <c r="E166" s="42"/>
      <c r="F166" s="228" t="s">
        <v>2227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154</v>
      </c>
      <c r="AU166" s="19" t="s">
        <v>85</v>
      </c>
    </row>
    <row r="167" s="2" customFormat="1">
      <c r="A167" s="40"/>
      <c r="B167" s="41"/>
      <c r="C167" s="42"/>
      <c r="D167" s="232" t="s">
        <v>155</v>
      </c>
      <c r="E167" s="42"/>
      <c r="F167" s="233" t="s">
        <v>2229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155</v>
      </c>
      <c r="AU167" s="19" t="s">
        <v>85</v>
      </c>
    </row>
    <row r="168" s="2" customFormat="1" ht="14.4" customHeight="1">
      <c r="A168" s="40"/>
      <c r="B168" s="41"/>
      <c r="C168" s="282" t="s">
        <v>471</v>
      </c>
      <c r="D168" s="282" t="s">
        <v>630</v>
      </c>
      <c r="E168" s="283" t="s">
        <v>2230</v>
      </c>
      <c r="F168" s="284" t="s">
        <v>2231</v>
      </c>
      <c r="G168" s="285" t="s">
        <v>150</v>
      </c>
      <c r="H168" s="286">
        <v>1</v>
      </c>
      <c r="I168" s="287"/>
      <c r="J168" s="288">
        <f>ROUND(I168*H168,2)</f>
        <v>0</v>
      </c>
      <c r="K168" s="284" t="s">
        <v>159</v>
      </c>
      <c r="L168" s="289"/>
      <c r="M168" s="290" t="s">
        <v>19</v>
      </c>
      <c r="N168" s="291" t="s">
        <v>46</v>
      </c>
      <c r="O168" s="86"/>
      <c r="P168" s="223">
        <f>O168*H168</f>
        <v>0</v>
      </c>
      <c r="Q168" s="223">
        <v>0.00040000000000000002</v>
      </c>
      <c r="R168" s="223">
        <f>Q168*H168</f>
        <v>0.00040000000000000002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549</v>
      </c>
      <c r="AT168" s="225" t="s">
        <v>630</v>
      </c>
      <c r="AU168" s="225" t="s">
        <v>85</v>
      </c>
      <c r="AY168" s="19" t="s">
        <v>144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83</v>
      </c>
      <c r="BK168" s="226">
        <f>ROUND(I168*H168,2)</f>
        <v>0</v>
      </c>
      <c r="BL168" s="19" t="s">
        <v>203</v>
      </c>
      <c r="BM168" s="225" t="s">
        <v>2232</v>
      </c>
    </row>
    <row r="169" s="2" customFormat="1">
      <c r="A169" s="40"/>
      <c r="B169" s="41"/>
      <c r="C169" s="42"/>
      <c r="D169" s="227" t="s">
        <v>154</v>
      </c>
      <c r="E169" s="42"/>
      <c r="F169" s="228" t="s">
        <v>2231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154</v>
      </c>
      <c r="AU169" s="19" t="s">
        <v>85</v>
      </c>
    </row>
    <row r="170" s="2" customFormat="1" ht="14.4" customHeight="1">
      <c r="A170" s="40"/>
      <c r="B170" s="41"/>
      <c r="C170" s="214" t="s">
        <v>480</v>
      </c>
      <c r="D170" s="214" t="s">
        <v>147</v>
      </c>
      <c r="E170" s="215" t="s">
        <v>2233</v>
      </c>
      <c r="F170" s="216" t="s">
        <v>2234</v>
      </c>
      <c r="G170" s="217" t="s">
        <v>150</v>
      </c>
      <c r="H170" s="218">
        <v>1</v>
      </c>
      <c r="I170" s="219"/>
      <c r="J170" s="220">
        <f>ROUND(I170*H170,2)</f>
        <v>0</v>
      </c>
      <c r="K170" s="216" t="s">
        <v>159</v>
      </c>
      <c r="L170" s="46"/>
      <c r="M170" s="221" t="s">
        <v>19</v>
      </c>
      <c r="N170" s="222" t="s">
        <v>46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203</v>
      </c>
      <c r="AT170" s="225" t="s">
        <v>147</v>
      </c>
      <c r="AU170" s="225" t="s">
        <v>85</v>
      </c>
      <c r="AY170" s="19" t="s">
        <v>144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83</v>
      </c>
      <c r="BK170" s="226">
        <f>ROUND(I170*H170,2)</f>
        <v>0</v>
      </c>
      <c r="BL170" s="19" t="s">
        <v>203</v>
      </c>
      <c r="BM170" s="225" t="s">
        <v>2235</v>
      </c>
    </row>
    <row r="171" s="2" customFormat="1">
      <c r="A171" s="40"/>
      <c r="B171" s="41"/>
      <c r="C171" s="42"/>
      <c r="D171" s="227" t="s">
        <v>154</v>
      </c>
      <c r="E171" s="42"/>
      <c r="F171" s="228" t="s">
        <v>2234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154</v>
      </c>
      <c r="AU171" s="19" t="s">
        <v>85</v>
      </c>
    </row>
    <row r="172" s="2" customFormat="1">
      <c r="A172" s="40"/>
      <c r="B172" s="41"/>
      <c r="C172" s="42"/>
      <c r="D172" s="232" t="s">
        <v>155</v>
      </c>
      <c r="E172" s="42"/>
      <c r="F172" s="233" t="s">
        <v>2236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155</v>
      </c>
      <c r="AU172" s="19" t="s">
        <v>85</v>
      </c>
    </row>
    <row r="173" s="2" customFormat="1" ht="14.4" customHeight="1">
      <c r="A173" s="40"/>
      <c r="B173" s="41"/>
      <c r="C173" s="282" t="s">
        <v>487</v>
      </c>
      <c r="D173" s="282" t="s">
        <v>630</v>
      </c>
      <c r="E173" s="283" t="s">
        <v>2237</v>
      </c>
      <c r="F173" s="284" t="s">
        <v>2238</v>
      </c>
      <c r="G173" s="285" t="s">
        <v>150</v>
      </c>
      <c r="H173" s="286">
        <v>1</v>
      </c>
      <c r="I173" s="287"/>
      <c r="J173" s="288">
        <f>ROUND(I173*H173,2)</f>
        <v>0</v>
      </c>
      <c r="K173" s="284" t="s">
        <v>19</v>
      </c>
      <c r="L173" s="289"/>
      <c r="M173" s="290" t="s">
        <v>19</v>
      </c>
      <c r="N173" s="291" t="s">
        <v>46</v>
      </c>
      <c r="O173" s="86"/>
      <c r="P173" s="223">
        <f>O173*H173</f>
        <v>0</v>
      </c>
      <c r="Q173" s="223">
        <v>0.00036000000000000002</v>
      </c>
      <c r="R173" s="223">
        <f>Q173*H173</f>
        <v>0.00036000000000000002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549</v>
      </c>
      <c r="AT173" s="225" t="s">
        <v>630</v>
      </c>
      <c r="AU173" s="225" t="s">
        <v>85</v>
      </c>
      <c r="AY173" s="19" t="s">
        <v>144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83</v>
      </c>
      <c r="BK173" s="226">
        <f>ROUND(I173*H173,2)</f>
        <v>0</v>
      </c>
      <c r="BL173" s="19" t="s">
        <v>203</v>
      </c>
      <c r="BM173" s="225" t="s">
        <v>2239</v>
      </c>
    </row>
    <row r="174" s="2" customFormat="1">
      <c r="A174" s="40"/>
      <c r="B174" s="41"/>
      <c r="C174" s="42"/>
      <c r="D174" s="227" t="s">
        <v>154</v>
      </c>
      <c r="E174" s="42"/>
      <c r="F174" s="228" t="s">
        <v>2238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154</v>
      </c>
      <c r="AU174" s="19" t="s">
        <v>85</v>
      </c>
    </row>
    <row r="175" s="2" customFormat="1" ht="14.4" customHeight="1">
      <c r="A175" s="40"/>
      <c r="B175" s="41"/>
      <c r="C175" s="214" t="s">
        <v>502</v>
      </c>
      <c r="D175" s="214" t="s">
        <v>147</v>
      </c>
      <c r="E175" s="215" t="s">
        <v>2240</v>
      </c>
      <c r="F175" s="216" t="s">
        <v>2241</v>
      </c>
      <c r="G175" s="217" t="s">
        <v>150</v>
      </c>
      <c r="H175" s="218">
        <v>1</v>
      </c>
      <c r="I175" s="219"/>
      <c r="J175" s="220">
        <f>ROUND(I175*H175,2)</f>
        <v>0</v>
      </c>
      <c r="K175" s="216" t="s">
        <v>2147</v>
      </c>
      <c r="L175" s="46"/>
      <c r="M175" s="221" t="s">
        <v>19</v>
      </c>
      <c r="N175" s="222" t="s">
        <v>46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203</v>
      </c>
      <c r="AT175" s="225" t="s">
        <v>147</v>
      </c>
      <c r="AU175" s="225" t="s">
        <v>85</v>
      </c>
      <c r="AY175" s="19" t="s">
        <v>144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83</v>
      </c>
      <c r="BK175" s="226">
        <f>ROUND(I175*H175,2)</f>
        <v>0</v>
      </c>
      <c r="BL175" s="19" t="s">
        <v>203</v>
      </c>
      <c r="BM175" s="225" t="s">
        <v>2242</v>
      </c>
    </row>
    <row r="176" s="2" customFormat="1">
      <c r="A176" s="40"/>
      <c r="B176" s="41"/>
      <c r="C176" s="42"/>
      <c r="D176" s="227" t="s">
        <v>154</v>
      </c>
      <c r="E176" s="42"/>
      <c r="F176" s="228" t="s">
        <v>2241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154</v>
      </c>
      <c r="AU176" s="19" t="s">
        <v>85</v>
      </c>
    </row>
    <row r="177" s="2" customFormat="1">
      <c r="A177" s="40"/>
      <c r="B177" s="41"/>
      <c r="C177" s="42"/>
      <c r="D177" s="232" t="s">
        <v>155</v>
      </c>
      <c r="E177" s="42"/>
      <c r="F177" s="233" t="s">
        <v>2243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155</v>
      </c>
      <c r="AU177" s="19" t="s">
        <v>85</v>
      </c>
    </row>
    <row r="178" s="2" customFormat="1" ht="14.4" customHeight="1">
      <c r="A178" s="40"/>
      <c r="B178" s="41"/>
      <c r="C178" s="282" t="s">
        <v>510</v>
      </c>
      <c r="D178" s="282" t="s">
        <v>630</v>
      </c>
      <c r="E178" s="283" t="s">
        <v>2244</v>
      </c>
      <c r="F178" s="284" t="s">
        <v>2245</v>
      </c>
      <c r="G178" s="285" t="s">
        <v>150</v>
      </c>
      <c r="H178" s="286">
        <v>1</v>
      </c>
      <c r="I178" s="287"/>
      <c r="J178" s="288">
        <f>ROUND(I178*H178,2)</f>
        <v>0</v>
      </c>
      <c r="K178" s="284" t="s">
        <v>19</v>
      </c>
      <c r="L178" s="289"/>
      <c r="M178" s="290" t="s">
        <v>19</v>
      </c>
      <c r="N178" s="291" t="s">
        <v>46</v>
      </c>
      <c r="O178" s="86"/>
      <c r="P178" s="223">
        <f>O178*H178</f>
        <v>0</v>
      </c>
      <c r="Q178" s="223">
        <v>0.00032000000000000003</v>
      </c>
      <c r="R178" s="223">
        <f>Q178*H178</f>
        <v>0.00032000000000000003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549</v>
      </c>
      <c r="AT178" s="225" t="s">
        <v>630</v>
      </c>
      <c r="AU178" s="225" t="s">
        <v>85</v>
      </c>
      <c r="AY178" s="19" t="s">
        <v>144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83</v>
      </c>
      <c r="BK178" s="226">
        <f>ROUND(I178*H178,2)</f>
        <v>0</v>
      </c>
      <c r="BL178" s="19" t="s">
        <v>203</v>
      </c>
      <c r="BM178" s="225" t="s">
        <v>2246</v>
      </c>
    </row>
    <row r="179" s="2" customFormat="1">
      <c r="A179" s="40"/>
      <c r="B179" s="41"/>
      <c r="C179" s="42"/>
      <c r="D179" s="227" t="s">
        <v>154</v>
      </c>
      <c r="E179" s="42"/>
      <c r="F179" s="228" t="s">
        <v>2245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154</v>
      </c>
      <c r="AU179" s="19" t="s">
        <v>85</v>
      </c>
    </row>
    <row r="180" s="2" customFormat="1" ht="22.2" customHeight="1">
      <c r="A180" s="40"/>
      <c r="B180" s="41"/>
      <c r="C180" s="214" t="s">
        <v>516</v>
      </c>
      <c r="D180" s="214" t="s">
        <v>147</v>
      </c>
      <c r="E180" s="215" t="s">
        <v>2247</v>
      </c>
      <c r="F180" s="216" t="s">
        <v>2248</v>
      </c>
      <c r="G180" s="217" t="s">
        <v>150</v>
      </c>
      <c r="H180" s="218">
        <v>30</v>
      </c>
      <c r="I180" s="219"/>
      <c r="J180" s="220">
        <f>ROUND(I180*H180,2)</f>
        <v>0</v>
      </c>
      <c r="K180" s="216" t="s">
        <v>2249</v>
      </c>
      <c r="L180" s="46"/>
      <c r="M180" s="221" t="s">
        <v>19</v>
      </c>
      <c r="N180" s="222" t="s">
        <v>46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203</v>
      </c>
      <c r="AT180" s="225" t="s">
        <v>147</v>
      </c>
      <c r="AU180" s="225" t="s">
        <v>85</v>
      </c>
      <c r="AY180" s="19" t="s">
        <v>144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83</v>
      </c>
      <c r="BK180" s="226">
        <f>ROUND(I180*H180,2)</f>
        <v>0</v>
      </c>
      <c r="BL180" s="19" t="s">
        <v>203</v>
      </c>
      <c r="BM180" s="225" t="s">
        <v>2250</v>
      </c>
    </row>
    <row r="181" s="2" customFormat="1">
      <c r="A181" s="40"/>
      <c r="B181" s="41"/>
      <c r="C181" s="42"/>
      <c r="D181" s="227" t="s">
        <v>154</v>
      </c>
      <c r="E181" s="42"/>
      <c r="F181" s="228" t="s">
        <v>2248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154</v>
      </c>
      <c r="AU181" s="19" t="s">
        <v>85</v>
      </c>
    </row>
    <row r="182" s="2" customFormat="1">
      <c r="A182" s="40"/>
      <c r="B182" s="41"/>
      <c r="C182" s="42"/>
      <c r="D182" s="232" t="s">
        <v>155</v>
      </c>
      <c r="E182" s="42"/>
      <c r="F182" s="233" t="s">
        <v>2251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155</v>
      </c>
      <c r="AU182" s="19" t="s">
        <v>85</v>
      </c>
    </row>
    <row r="183" s="2" customFormat="1" ht="14.4" customHeight="1">
      <c r="A183" s="40"/>
      <c r="B183" s="41"/>
      <c r="C183" s="282" t="s">
        <v>523</v>
      </c>
      <c r="D183" s="282" t="s">
        <v>630</v>
      </c>
      <c r="E183" s="283" t="s">
        <v>2252</v>
      </c>
      <c r="F183" s="284" t="s">
        <v>2253</v>
      </c>
      <c r="G183" s="285" t="s">
        <v>150</v>
      </c>
      <c r="H183" s="286">
        <v>30</v>
      </c>
      <c r="I183" s="287"/>
      <c r="J183" s="288">
        <f>ROUND(I183*H183,2)</f>
        <v>0</v>
      </c>
      <c r="K183" s="284" t="s">
        <v>19</v>
      </c>
      <c r="L183" s="289"/>
      <c r="M183" s="290" t="s">
        <v>19</v>
      </c>
      <c r="N183" s="291" t="s">
        <v>46</v>
      </c>
      <c r="O183" s="86"/>
      <c r="P183" s="223">
        <f>O183*H183</f>
        <v>0</v>
      </c>
      <c r="Q183" s="223">
        <v>0.00075000000000000002</v>
      </c>
      <c r="R183" s="223">
        <f>Q183*H183</f>
        <v>0.022499999999999999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549</v>
      </c>
      <c r="AT183" s="225" t="s">
        <v>630</v>
      </c>
      <c r="AU183" s="225" t="s">
        <v>85</v>
      </c>
      <c r="AY183" s="19" t="s">
        <v>144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83</v>
      </c>
      <c r="BK183" s="226">
        <f>ROUND(I183*H183,2)</f>
        <v>0</v>
      </c>
      <c r="BL183" s="19" t="s">
        <v>203</v>
      </c>
      <c r="BM183" s="225" t="s">
        <v>2254</v>
      </c>
    </row>
    <row r="184" s="2" customFormat="1">
      <c r="A184" s="40"/>
      <c r="B184" s="41"/>
      <c r="C184" s="42"/>
      <c r="D184" s="227" t="s">
        <v>154</v>
      </c>
      <c r="E184" s="42"/>
      <c r="F184" s="228" t="s">
        <v>2253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154</v>
      </c>
      <c r="AU184" s="19" t="s">
        <v>85</v>
      </c>
    </row>
    <row r="185" s="12" customFormat="1" ht="25.92" customHeight="1">
      <c r="A185" s="12"/>
      <c r="B185" s="198"/>
      <c r="C185" s="199"/>
      <c r="D185" s="200" t="s">
        <v>74</v>
      </c>
      <c r="E185" s="201" t="s">
        <v>630</v>
      </c>
      <c r="F185" s="201" t="s">
        <v>2255</v>
      </c>
      <c r="G185" s="199"/>
      <c r="H185" s="199"/>
      <c r="I185" s="202"/>
      <c r="J185" s="203">
        <f>BK185</f>
        <v>0</v>
      </c>
      <c r="K185" s="199"/>
      <c r="L185" s="204"/>
      <c r="M185" s="205"/>
      <c r="N185" s="206"/>
      <c r="O185" s="206"/>
      <c r="P185" s="207">
        <f>P186</f>
        <v>0</v>
      </c>
      <c r="Q185" s="206"/>
      <c r="R185" s="207">
        <f>R186</f>
        <v>0.50749500000000003</v>
      </c>
      <c r="S185" s="206"/>
      <c r="T185" s="208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9" t="s">
        <v>166</v>
      </c>
      <c r="AT185" s="210" t="s">
        <v>74</v>
      </c>
      <c r="AU185" s="210" t="s">
        <v>75</v>
      </c>
      <c r="AY185" s="209" t="s">
        <v>144</v>
      </c>
      <c r="BK185" s="211">
        <f>BK186</f>
        <v>0</v>
      </c>
    </row>
    <row r="186" s="12" customFormat="1" ht="22.8" customHeight="1">
      <c r="A186" s="12"/>
      <c r="B186" s="198"/>
      <c r="C186" s="199"/>
      <c r="D186" s="200" t="s">
        <v>74</v>
      </c>
      <c r="E186" s="212" t="s">
        <v>2256</v>
      </c>
      <c r="F186" s="212" t="s">
        <v>2257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SUM(P187:P225)</f>
        <v>0</v>
      </c>
      <c r="Q186" s="206"/>
      <c r="R186" s="207">
        <f>SUM(R187:R225)</f>
        <v>0.50749500000000003</v>
      </c>
      <c r="S186" s="206"/>
      <c r="T186" s="208">
        <f>SUM(T187:T225)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166</v>
      </c>
      <c r="AT186" s="210" t="s">
        <v>74</v>
      </c>
      <c r="AU186" s="210" t="s">
        <v>83</v>
      </c>
      <c r="AY186" s="209" t="s">
        <v>144</v>
      </c>
      <c r="BK186" s="211">
        <f>SUM(BK187:BK225)</f>
        <v>0</v>
      </c>
    </row>
    <row r="187" s="2" customFormat="1" ht="22.2" customHeight="1">
      <c r="A187" s="40"/>
      <c r="B187" s="41"/>
      <c r="C187" s="214" t="s">
        <v>549</v>
      </c>
      <c r="D187" s="214" t="s">
        <v>147</v>
      </c>
      <c r="E187" s="215" t="s">
        <v>2258</v>
      </c>
      <c r="F187" s="216" t="s">
        <v>2259</v>
      </c>
      <c r="G187" s="217" t="s">
        <v>187</v>
      </c>
      <c r="H187" s="218">
        <v>0.5</v>
      </c>
      <c r="I187" s="219"/>
      <c r="J187" s="220">
        <f>ROUND(I187*H187,2)</f>
        <v>0</v>
      </c>
      <c r="K187" s="216" t="s">
        <v>159</v>
      </c>
      <c r="L187" s="46"/>
      <c r="M187" s="221" t="s">
        <v>19</v>
      </c>
      <c r="N187" s="222" t="s">
        <v>46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762</v>
      </c>
      <c r="AT187" s="225" t="s">
        <v>147</v>
      </c>
      <c r="AU187" s="225" t="s">
        <v>85</v>
      </c>
      <c r="AY187" s="19" t="s">
        <v>144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83</v>
      </c>
      <c r="BK187" s="226">
        <f>ROUND(I187*H187,2)</f>
        <v>0</v>
      </c>
      <c r="BL187" s="19" t="s">
        <v>762</v>
      </c>
      <c r="BM187" s="225" t="s">
        <v>2260</v>
      </c>
    </row>
    <row r="188" s="2" customFormat="1">
      <c r="A188" s="40"/>
      <c r="B188" s="41"/>
      <c r="C188" s="42"/>
      <c r="D188" s="227" t="s">
        <v>154</v>
      </c>
      <c r="E188" s="42"/>
      <c r="F188" s="228" t="s">
        <v>2259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154</v>
      </c>
      <c r="AU188" s="19" t="s">
        <v>85</v>
      </c>
    </row>
    <row r="189" s="2" customFormat="1">
      <c r="A189" s="40"/>
      <c r="B189" s="41"/>
      <c r="C189" s="42"/>
      <c r="D189" s="232" t="s">
        <v>155</v>
      </c>
      <c r="E189" s="42"/>
      <c r="F189" s="233" t="s">
        <v>2261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155</v>
      </c>
      <c r="AU189" s="19" t="s">
        <v>85</v>
      </c>
    </row>
    <row r="190" s="2" customFormat="1" ht="14.4" customHeight="1">
      <c r="A190" s="40"/>
      <c r="B190" s="41"/>
      <c r="C190" s="282" t="s">
        <v>556</v>
      </c>
      <c r="D190" s="282" t="s">
        <v>630</v>
      </c>
      <c r="E190" s="283" t="s">
        <v>2262</v>
      </c>
      <c r="F190" s="284" t="s">
        <v>2263</v>
      </c>
      <c r="G190" s="285" t="s">
        <v>150</v>
      </c>
      <c r="H190" s="286">
        <v>6</v>
      </c>
      <c r="I190" s="287"/>
      <c r="J190" s="288">
        <f>ROUND(I190*H190,2)</f>
        <v>0</v>
      </c>
      <c r="K190" s="284" t="s">
        <v>19</v>
      </c>
      <c r="L190" s="289"/>
      <c r="M190" s="290" t="s">
        <v>19</v>
      </c>
      <c r="N190" s="291" t="s">
        <v>46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2264</v>
      </c>
      <c r="AT190" s="225" t="s">
        <v>630</v>
      </c>
      <c r="AU190" s="225" t="s">
        <v>85</v>
      </c>
      <c r="AY190" s="19" t="s">
        <v>144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83</v>
      </c>
      <c r="BK190" s="226">
        <f>ROUND(I190*H190,2)</f>
        <v>0</v>
      </c>
      <c r="BL190" s="19" t="s">
        <v>762</v>
      </c>
      <c r="BM190" s="225" t="s">
        <v>2265</v>
      </c>
    </row>
    <row r="191" s="2" customFormat="1">
      <c r="A191" s="40"/>
      <c r="B191" s="41"/>
      <c r="C191" s="42"/>
      <c r="D191" s="227" t="s">
        <v>154</v>
      </c>
      <c r="E191" s="42"/>
      <c r="F191" s="228" t="s">
        <v>2263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154</v>
      </c>
      <c r="AU191" s="19" t="s">
        <v>85</v>
      </c>
    </row>
    <row r="192" s="13" customFormat="1">
      <c r="A192" s="13"/>
      <c r="B192" s="235"/>
      <c r="C192" s="236"/>
      <c r="D192" s="227" t="s">
        <v>173</v>
      </c>
      <c r="E192" s="237" t="s">
        <v>19</v>
      </c>
      <c r="F192" s="238" t="s">
        <v>198</v>
      </c>
      <c r="G192" s="236"/>
      <c r="H192" s="239">
        <v>6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173</v>
      </c>
      <c r="AU192" s="245" t="s">
        <v>85</v>
      </c>
      <c r="AV192" s="13" t="s">
        <v>85</v>
      </c>
      <c r="AW192" s="13" t="s">
        <v>37</v>
      </c>
      <c r="AX192" s="13" t="s">
        <v>83</v>
      </c>
      <c r="AY192" s="245" t="s">
        <v>144</v>
      </c>
    </row>
    <row r="193" s="2" customFormat="1" ht="22.2" customHeight="1">
      <c r="A193" s="40"/>
      <c r="B193" s="41"/>
      <c r="C193" s="214" t="s">
        <v>562</v>
      </c>
      <c r="D193" s="214" t="s">
        <v>147</v>
      </c>
      <c r="E193" s="215" t="s">
        <v>2266</v>
      </c>
      <c r="F193" s="216" t="s">
        <v>2267</v>
      </c>
      <c r="G193" s="217" t="s">
        <v>150</v>
      </c>
      <c r="H193" s="218">
        <v>1</v>
      </c>
      <c r="I193" s="219"/>
      <c r="J193" s="220">
        <f>ROUND(I193*H193,2)</f>
        <v>0</v>
      </c>
      <c r="K193" s="216" t="s">
        <v>2147</v>
      </c>
      <c r="L193" s="46"/>
      <c r="M193" s="221" t="s">
        <v>19</v>
      </c>
      <c r="N193" s="222" t="s">
        <v>46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762</v>
      </c>
      <c r="AT193" s="225" t="s">
        <v>147</v>
      </c>
      <c r="AU193" s="225" t="s">
        <v>85</v>
      </c>
      <c r="AY193" s="19" t="s">
        <v>144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83</v>
      </c>
      <c r="BK193" s="226">
        <f>ROUND(I193*H193,2)</f>
        <v>0</v>
      </c>
      <c r="BL193" s="19" t="s">
        <v>762</v>
      </c>
      <c r="BM193" s="225" t="s">
        <v>2268</v>
      </c>
    </row>
    <row r="194" s="2" customFormat="1">
      <c r="A194" s="40"/>
      <c r="B194" s="41"/>
      <c r="C194" s="42"/>
      <c r="D194" s="227" t="s">
        <v>154</v>
      </c>
      <c r="E194" s="42"/>
      <c r="F194" s="228" t="s">
        <v>2267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154</v>
      </c>
      <c r="AU194" s="19" t="s">
        <v>85</v>
      </c>
    </row>
    <row r="195" s="2" customFormat="1">
      <c r="A195" s="40"/>
      <c r="B195" s="41"/>
      <c r="C195" s="42"/>
      <c r="D195" s="232" t="s">
        <v>155</v>
      </c>
      <c r="E195" s="42"/>
      <c r="F195" s="233" t="s">
        <v>2269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155</v>
      </c>
      <c r="AU195" s="19" t="s">
        <v>85</v>
      </c>
    </row>
    <row r="196" s="2" customFormat="1" ht="22.2" customHeight="1">
      <c r="A196" s="40"/>
      <c r="B196" s="41"/>
      <c r="C196" s="214" t="s">
        <v>569</v>
      </c>
      <c r="D196" s="214" t="s">
        <v>147</v>
      </c>
      <c r="E196" s="215" t="s">
        <v>2270</v>
      </c>
      <c r="F196" s="216" t="s">
        <v>2271</v>
      </c>
      <c r="G196" s="217" t="s">
        <v>328</v>
      </c>
      <c r="H196" s="218">
        <v>200</v>
      </c>
      <c r="I196" s="219"/>
      <c r="J196" s="220">
        <f>ROUND(I196*H196,2)</f>
        <v>0</v>
      </c>
      <c r="K196" s="216" t="s">
        <v>159</v>
      </c>
      <c r="L196" s="46"/>
      <c r="M196" s="221" t="s">
        <v>19</v>
      </c>
      <c r="N196" s="222" t="s">
        <v>46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762</v>
      </c>
      <c r="AT196" s="225" t="s">
        <v>147</v>
      </c>
      <c r="AU196" s="225" t="s">
        <v>85</v>
      </c>
      <c r="AY196" s="19" t="s">
        <v>144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83</v>
      </c>
      <c r="BK196" s="226">
        <f>ROUND(I196*H196,2)</f>
        <v>0</v>
      </c>
      <c r="BL196" s="19" t="s">
        <v>762</v>
      </c>
      <c r="BM196" s="225" t="s">
        <v>2272</v>
      </c>
    </row>
    <row r="197" s="2" customFormat="1">
      <c r="A197" s="40"/>
      <c r="B197" s="41"/>
      <c r="C197" s="42"/>
      <c r="D197" s="227" t="s">
        <v>154</v>
      </c>
      <c r="E197" s="42"/>
      <c r="F197" s="228" t="s">
        <v>2271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154</v>
      </c>
      <c r="AU197" s="19" t="s">
        <v>85</v>
      </c>
    </row>
    <row r="198" s="2" customFormat="1">
      <c r="A198" s="40"/>
      <c r="B198" s="41"/>
      <c r="C198" s="42"/>
      <c r="D198" s="232" t="s">
        <v>155</v>
      </c>
      <c r="E198" s="42"/>
      <c r="F198" s="233" t="s">
        <v>2273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155</v>
      </c>
      <c r="AU198" s="19" t="s">
        <v>85</v>
      </c>
    </row>
    <row r="199" s="2" customFormat="1" ht="14.4" customHeight="1">
      <c r="A199" s="40"/>
      <c r="B199" s="41"/>
      <c r="C199" s="282" t="s">
        <v>576</v>
      </c>
      <c r="D199" s="282" t="s">
        <v>630</v>
      </c>
      <c r="E199" s="283" t="s">
        <v>2274</v>
      </c>
      <c r="F199" s="284" t="s">
        <v>2275</v>
      </c>
      <c r="G199" s="285" t="s">
        <v>328</v>
      </c>
      <c r="H199" s="286">
        <v>230</v>
      </c>
      <c r="I199" s="287"/>
      <c r="J199" s="288">
        <f>ROUND(I199*H199,2)</f>
        <v>0</v>
      </c>
      <c r="K199" s="284" t="s">
        <v>159</v>
      </c>
      <c r="L199" s="289"/>
      <c r="M199" s="290" t="s">
        <v>19</v>
      </c>
      <c r="N199" s="291" t="s">
        <v>46</v>
      </c>
      <c r="O199" s="86"/>
      <c r="P199" s="223">
        <f>O199*H199</f>
        <v>0</v>
      </c>
      <c r="Q199" s="223">
        <v>0.00012</v>
      </c>
      <c r="R199" s="223">
        <f>Q199*H199</f>
        <v>0.0276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1183</v>
      </c>
      <c r="AT199" s="225" t="s">
        <v>630</v>
      </c>
      <c r="AU199" s="225" t="s">
        <v>85</v>
      </c>
      <c r="AY199" s="19" t="s">
        <v>144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83</v>
      </c>
      <c r="BK199" s="226">
        <f>ROUND(I199*H199,2)</f>
        <v>0</v>
      </c>
      <c r="BL199" s="19" t="s">
        <v>1183</v>
      </c>
      <c r="BM199" s="225" t="s">
        <v>2276</v>
      </c>
    </row>
    <row r="200" s="2" customFormat="1">
      <c r="A200" s="40"/>
      <c r="B200" s="41"/>
      <c r="C200" s="42"/>
      <c r="D200" s="227" t="s">
        <v>154</v>
      </c>
      <c r="E200" s="42"/>
      <c r="F200" s="228" t="s">
        <v>2275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154</v>
      </c>
      <c r="AU200" s="19" t="s">
        <v>85</v>
      </c>
    </row>
    <row r="201" s="13" customFormat="1">
      <c r="A201" s="13"/>
      <c r="B201" s="235"/>
      <c r="C201" s="236"/>
      <c r="D201" s="227" t="s">
        <v>173</v>
      </c>
      <c r="E201" s="237" t="s">
        <v>19</v>
      </c>
      <c r="F201" s="238" t="s">
        <v>2277</v>
      </c>
      <c r="G201" s="236"/>
      <c r="H201" s="239">
        <v>230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173</v>
      </c>
      <c r="AU201" s="245" t="s">
        <v>85</v>
      </c>
      <c r="AV201" s="13" t="s">
        <v>85</v>
      </c>
      <c r="AW201" s="13" t="s">
        <v>37</v>
      </c>
      <c r="AX201" s="13" t="s">
        <v>83</v>
      </c>
      <c r="AY201" s="245" t="s">
        <v>144</v>
      </c>
    </row>
    <row r="202" s="2" customFormat="1" ht="22.2" customHeight="1">
      <c r="A202" s="40"/>
      <c r="B202" s="41"/>
      <c r="C202" s="214" t="s">
        <v>583</v>
      </c>
      <c r="D202" s="214" t="s">
        <v>147</v>
      </c>
      <c r="E202" s="215" t="s">
        <v>2270</v>
      </c>
      <c r="F202" s="216" t="s">
        <v>2271</v>
      </c>
      <c r="G202" s="217" t="s">
        <v>328</v>
      </c>
      <c r="H202" s="218">
        <v>1050</v>
      </c>
      <c r="I202" s="219"/>
      <c r="J202" s="220">
        <f>ROUND(I202*H202,2)</f>
        <v>0</v>
      </c>
      <c r="K202" s="216" t="s">
        <v>159</v>
      </c>
      <c r="L202" s="46"/>
      <c r="M202" s="221" t="s">
        <v>19</v>
      </c>
      <c r="N202" s="222" t="s">
        <v>46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762</v>
      </c>
      <c r="AT202" s="225" t="s">
        <v>147</v>
      </c>
      <c r="AU202" s="225" t="s">
        <v>85</v>
      </c>
      <c r="AY202" s="19" t="s">
        <v>144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83</v>
      </c>
      <c r="BK202" s="226">
        <f>ROUND(I202*H202,2)</f>
        <v>0</v>
      </c>
      <c r="BL202" s="19" t="s">
        <v>762</v>
      </c>
      <c r="BM202" s="225" t="s">
        <v>2278</v>
      </c>
    </row>
    <row r="203" s="2" customFormat="1">
      <c r="A203" s="40"/>
      <c r="B203" s="41"/>
      <c r="C203" s="42"/>
      <c r="D203" s="227" t="s">
        <v>154</v>
      </c>
      <c r="E203" s="42"/>
      <c r="F203" s="228" t="s">
        <v>2271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154</v>
      </c>
      <c r="AU203" s="19" t="s">
        <v>85</v>
      </c>
    </row>
    <row r="204" s="2" customFormat="1">
      <c r="A204" s="40"/>
      <c r="B204" s="41"/>
      <c r="C204" s="42"/>
      <c r="D204" s="232" t="s">
        <v>155</v>
      </c>
      <c r="E204" s="42"/>
      <c r="F204" s="233" t="s">
        <v>2273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155</v>
      </c>
      <c r="AU204" s="19" t="s">
        <v>85</v>
      </c>
    </row>
    <row r="205" s="2" customFormat="1" ht="22.2" customHeight="1">
      <c r="A205" s="40"/>
      <c r="B205" s="41"/>
      <c r="C205" s="282" t="s">
        <v>589</v>
      </c>
      <c r="D205" s="282" t="s">
        <v>630</v>
      </c>
      <c r="E205" s="283" t="s">
        <v>2279</v>
      </c>
      <c r="F205" s="284" t="s">
        <v>2280</v>
      </c>
      <c r="G205" s="285" t="s">
        <v>328</v>
      </c>
      <c r="H205" s="286">
        <v>1207.5</v>
      </c>
      <c r="I205" s="287"/>
      <c r="J205" s="288">
        <f>ROUND(I205*H205,2)</f>
        <v>0</v>
      </c>
      <c r="K205" s="284" t="s">
        <v>159</v>
      </c>
      <c r="L205" s="289"/>
      <c r="M205" s="290" t="s">
        <v>19</v>
      </c>
      <c r="N205" s="291" t="s">
        <v>46</v>
      </c>
      <c r="O205" s="86"/>
      <c r="P205" s="223">
        <f>O205*H205</f>
        <v>0</v>
      </c>
      <c r="Q205" s="223">
        <v>0.00017000000000000001</v>
      </c>
      <c r="R205" s="223">
        <f>Q205*H205</f>
        <v>0.20527500000000001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1183</v>
      </c>
      <c r="AT205" s="225" t="s">
        <v>630</v>
      </c>
      <c r="AU205" s="225" t="s">
        <v>85</v>
      </c>
      <c r="AY205" s="19" t="s">
        <v>144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83</v>
      </c>
      <c r="BK205" s="226">
        <f>ROUND(I205*H205,2)</f>
        <v>0</v>
      </c>
      <c r="BL205" s="19" t="s">
        <v>1183</v>
      </c>
      <c r="BM205" s="225" t="s">
        <v>2281</v>
      </c>
    </row>
    <row r="206" s="2" customFormat="1">
      <c r="A206" s="40"/>
      <c r="B206" s="41"/>
      <c r="C206" s="42"/>
      <c r="D206" s="227" t="s">
        <v>154</v>
      </c>
      <c r="E206" s="42"/>
      <c r="F206" s="228" t="s">
        <v>2280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154</v>
      </c>
      <c r="AU206" s="19" t="s">
        <v>85</v>
      </c>
    </row>
    <row r="207" s="13" customFormat="1">
      <c r="A207" s="13"/>
      <c r="B207" s="235"/>
      <c r="C207" s="236"/>
      <c r="D207" s="227" t="s">
        <v>173</v>
      </c>
      <c r="E207" s="237" t="s">
        <v>19</v>
      </c>
      <c r="F207" s="238" t="s">
        <v>2282</v>
      </c>
      <c r="G207" s="236"/>
      <c r="H207" s="239">
        <v>1207.5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173</v>
      </c>
      <c r="AU207" s="245" t="s">
        <v>85</v>
      </c>
      <c r="AV207" s="13" t="s">
        <v>85</v>
      </c>
      <c r="AW207" s="13" t="s">
        <v>37</v>
      </c>
      <c r="AX207" s="13" t="s">
        <v>83</v>
      </c>
      <c r="AY207" s="245" t="s">
        <v>144</v>
      </c>
    </row>
    <row r="208" s="2" customFormat="1" ht="22.2" customHeight="1">
      <c r="A208" s="40"/>
      <c r="B208" s="41"/>
      <c r="C208" s="214" t="s">
        <v>594</v>
      </c>
      <c r="D208" s="214" t="s">
        <v>147</v>
      </c>
      <c r="E208" s="215" t="s">
        <v>2283</v>
      </c>
      <c r="F208" s="216" t="s">
        <v>2284</v>
      </c>
      <c r="G208" s="217" t="s">
        <v>328</v>
      </c>
      <c r="H208" s="218">
        <v>70</v>
      </c>
      <c r="I208" s="219"/>
      <c r="J208" s="220">
        <f>ROUND(I208*H208,2)</f>
        <v>0</v>
      </c>
      <c r="K208" s="216" t="s">
        <v>159</v>
      </c>
      <c r="L208" s="46"/>
      <c r="M208" s="221" t="s">
        <v>19</v>
      </c>
      <c r="N208" s="222" t="s">
        <v>46</v>
      </c>
      <c r="O208" s="86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762</v>
      </c>
      <c r="AT208" s="225" t="s">
        <v>147</v>
      </c>
      <c r="AU208" s="225" t="s">
        <v>85</v>
      </c>
      <c r="AY208" s="19" t="s">
        <v>144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83</v>
      </c>
      <c r="BK208" s="226">
        <f>ROUND(I208*H208,2)</f>
        <v>0</v>
      </c>
      <c r="BL208" s="19" t="s">
        <v>762</v>
      </c>
      <c r="BM208" s="225" t="s">
        <v>2285</v>
      </c>
    </row>
    <row r="209" s="2" customFormat="1">
      <c r="A209" s="40"/>
      <c r="B209" s="41"/>
      <c r="C209" s="42"/>
      <c r="D209" s="227" t="s">
        <v>154</v>
      </c>
      <c r="E209" s="42"/>
      <c r="F209" s="228" t="s">
        <v>2284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154</v>
      </c>
      <c r="AU209" s="19" t="s">
        <v>85</v>
      </c>
    </row>
    <row r="210" s="2" customFormat="1">
      <c r="A210" s="40"/>
      <c r="B210" s="41"/>
      <c r="C210" s="42"/>
      <c r="D210" s="232" t="s">
        <v>155</v>
      </c>
      <c r="E210" s="42"/>
      <c r="F210" s="233" t="s">
        <v>2286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155</v>
      </c>
      <c r="AU210" s="19" t="s">
        <v>85</v>
      </c>
    </row>
    <row r="211" s="2" customFormat="1" ht="22.2" customHeight="1">
      <c r="A211" s="40"/>
      <c r="B211" s="41"/>
      <c r="C211" s="282" t="s">
        <v>604</v>
      </c>
      <c r="D211" s="282" t="s">
        <v>630</v>
      </c>
      <c r="E211" s="283" t="s">
        <v>2287</v>
      </c>
      <c r="F211" s="284" t="s">
        <v>2288</v>
      </c>
      <c r="G211" s="285" t="s">
        <v>328</v>
      </c>
      <c r="H211" s="286">
        <v>80.5</v>
      </c>
      <c r="I211" s="287"/>
      <c r="J211" s="288">
        <f>ROUND(I211*H211,2)</f>
        <v>0</v>
      </c>
      <c r="K211" s="284" t="s">
        <v>159</v>
      </c>
      <c r="L211" s="289"/>
      <c r="M211" s="290" t="s">
        <v>19</v>
      </c>
      <c r="N211" s="291" t="s">
        <v>46</v>
      </c>
      <c r="O211" s="86"/>
      <c r="P211" s="223">
        <f>O211*H211</f>
        <v>0</v>
      </c>
      <c r="Q211" s="223">
        <v>0.0016000000000000001</v>
      </c>
      <c r="R211" s="223">
        <f>Q211*H211</f>
        <v>0.1288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1183</v>
      </c>
      <c r="AT211" s="225" t="s">
        <v>630</v>
      </c>
      <c r="AU211" s="225" t="s">
        <v>85</v>
      </c>
      <c r="AY211" s="19" t="s">
        <v>144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83</v>
      </c>
      <c r="BK211" s="226">
        <f>ROUND(I211*H211,2)</f>
        <v>0</v>
      </c>
      <c r="BL211" s="19" t="s">
        <v>1183</v>
      </c>
      <c r="BM211" s="225" t="s">
        <v>2289</v>
      </c>
    </row>
    <row r="212" s="2" customFormat="1">
      <c r="A212" s="40"/>
      <c r="B212" s="41"/>
      <c r="C212" s="42"/>
      <c r="D212" s="227" t="s">
        <v>154</v>
      </c>
      <c r="E212" s="42"/>
      <c r="F212" s="228" t="s">
        <v>2288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154</v>
      </c>
      <c r="AU212" s="19" t="s">
        <v>85</v>
      </c>
    </row>
    <row r="213" s="13" customFormat="1">
      <c r="A213" s="13"/>
      <c r="B213" s="235"/>
      <c r="C213" s="236"/>
      <c r="D213" s="227" t="s">
        <v>173</v>
      </c>
      <c r="E213" s="237" t="s">
        <v>19</v>
      </c>
      <c r="F213" s="238" t="s">
        <v>2290</v>
      </c>
      <c r="G213" s="236"/>
      <c r="H213" s="239">
        <v>80.5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173</v>
      </c>
      <c r="AU213" s="245" t="s">
        <v>85</v>
      </c>
      <c r="AV213" s="13" t="s">
        <v>85</v>
      </c>
      <c r="AW213" s="13" t="s">
        <v>37</v>
      </c>
      <c r="AX213" s="13" t="s">
        <v>83</v>
      </c>
      <c r="AY213" s="245" t="s">
        <v>144</v>
      </c>
    </row>
    <row r="214" s="2" customFormat="1" ht="22.2" customHeight="1">
      <c r="A214" s="40"/>
      <c r="B214" s="41"/>
      <c r="C214" s="214" t="s">
        <v>610</v>
      </c>
      <c r="D214" s="214" t="s">
        <v>147</v>
      </c>
      <c r="E214" s="215" t="s">
        <v>2291</v>
      </c>
      <c r="F214" s="216" t="s">
        <v>2292</v>
      </c>
      <c r="G214" s="217" t="s">
        <v>328</v>
      </c>
      <c r="H214" s="218">
        <v>500</v>
      </c>
      <c r="I214" s="219"/>
      <c r="J214" s="220">
        <f>ROUND(I214*H214,2)</f>
        <v>0</v>
      </c>
      <c r="K214" s="216" t="s">
        <v>159</v>
      </c>
      <c r="L214" s="46"/>
      <c r="M214" s="221" t="s">
        <v>19</v>
      </c>
      <c r="N214" s="222" t="s">
        <v>46</v>
      </c>
      <c r="O214" s="8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762</v>
      </c>
      <c r="AT214" s="225" t="s">
        <v>147</v>
      </c>
      <c r="AU214" s="225" t="s">
        <v>85</v>
      </c>
      <c r="AY214" s="19" t="s">
        <v>144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83</v>
      </c>
      <c r="BK214" s="226">
        <f>ROUND(I214*H214,2)</f>
        <v>0</v>
      </c>
      <c r="BL214" s="19" t="s">
        <v>762</v>
      </c>
      <c r="BM214" s="225" t="s">
        <v>2293</v>
      </c>
    </row>
    <row r="215" s="2" customFormat="1">
      <c r="A215" s="40"/>
      <c r="B215" s="41"/>
      <c r="C215" s="42"/>
      <c r="D215" s="227" t="s">
        <v>154</v>
      </c>
      <c r="E215" s="42"/>
      <c r="F215" s="228" t="s">
        <v>2292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154</v>
      </c>
      <c r="AU215" s="19" t="s">
        <v>85</v>
      </c>
    </row>
    <row r="216" s="2" customFormat="1">
      <c r="A216" s="40"/>
      <c r="B216" s="41"/>
      <c r="C216" s="42"/>
      <c r="D216" s="232" t="s">
        <v>155</v>
      </c>
      <c r="E216" s="42"/>
      <c r="F216" s="233" t="s">
        <v>2294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155</v>
      </c>
      <c r="AU216" s="19" t="s">
        <v>85</v>
      </c>
    </row>
    <row r="217" s="2" customFormat="1" ht="22.2" customHeight="1">
      <c r="A217" s="40"/>
      <c r="B217" s="41"/>
      <c r="C217" s="282" t="s">
        <v>616</v>
      </c>
      <c r="D217" s="282" t="s">
        <v>630</v>
      </c>
      <c r="E217" s="283" t="s">
        <v>2295</v>
      </c>
      <c r="F217" s="284" t="s">
        <v>2296</v>
      </c>
      <c r="G217" s="285" t="s">
        <v>328</v>
      </c>
      <c r="H217" s="286">
        <v>575</v>
      </c>
      <c r="I217" s="287"/>
      <c r="J217" s="288">
        <f>ROUND(I217*H217,2)</f>
        <v>0</v>
      </c>
      <c r="K217" s="284" t="s">
        <v>159</v>
      </c>
      <c r="L217" s="289"/>
      <c r="M217" s="290" t="s">
        <v>19</v>
      </c>
      <c r="N217" s="291" t="s">
        <v>46</v>
      </c>
      <c r="O217" s="86"/>
      <c r="P217" s="223">
        <f>O217*H217</f>
        <v>0</v>
      </c>
      <c r="Q217" s="223">
        <v>0.00024000000000000001</v>
      </c>
      <c r="R217" s="223">
        <f>Q217*H217</f>
        <v>0.13800000000000001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1183</v>
      </c>
      <c r="AT217" s="225" t="s">
        <v>630</v>
      </c>
      <c r="AU217" s="225" t="s">
        <v>85</v>
      </c>
      <c r="AY217" s="19" t="s">
        <v>144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83</v>
      </c>
      <c r="BK217" s="226">
        <f>ROUND(I217*H217,2)</f>
        <v>0</v>
      </c>
      <c r="BL217" s="19" t="s">
        <v>1183</v>
      </c>
      <c r="BM217" s="225" t="s">
        <v>2297</v>
      </c>
    </row>
    <row r="218" s="2" customFormat="1">
      <c r="A218" s="40"/>
      <c r="B218" s="41"/>
      <c r="C218" s="42"/>
      <c r="D218" s="227" t="s">
        <v>154</v>
      </c>
      <c r="E218" s="42"/>
      <c r="F218" s="228" t="s">
        <v>2296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154</v>
      </c>
      <c r="AU218" s="19" t="s">
        <v>85</v>
      </c>
    </row>
    <row r="219" s="13" customFormat="1">
      <c r="A219" s="13"/>
      <c r="B219" s="235"/>
      <c r="C219" s="236"/>
      <c r="D219" s="227" t="s">
        <v>173</v>
      </c>
      <c r="E219" s="237" t="s">
        <v>19</v>
      </c>
      <c r="F219" s="238" t="s">
        <v>2298</v>
      </c>
      <c r="G219" s="236"/>
      <c r="H219" s="239">
        <v>575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173</v>
      </c>
      <c r="AU219" s="245" t="s">
        <v>85</v>
      </c>
      <c r="AV219" s="13" t="s">
        <v>85</v>
      </c>
      <c r="AW219" s="13" t="s">
        <v>37</v>
      </c>
      <c r="AX219" s="13" t="s">
        <v>83</v>
      </c>
      <c r="AY219" s="245" t="s">
        <v>144</v>
      </c>
    </row>
    <row r="220" s="2" customFormat="1" ht="22.2" customHeight="1">
      <c r="A220" s="40"/>
      <c r="B220" s="41"/>
      <c r="C220" s="214" t="s">
        <v>622</v>
      </c>
      <c r="D220" s="214" t="s">
        <v>147</v>
      </c>
      <c r="E220" s="215" t="s">
        <v>2299</v>
      </c>
      <c r="F220" s="216" t="s">
        <v>2300</v>
      </c>
      <c r="G220" s="217" t="s">
        <v>328</v>
      </c>
      <c r="H220" s="218">
        <v>20</v>
      </c>
      <c r="I220" s="219"/>
      <c r="J220" s="220">
        <f>ROUND(I220*H220,2)</f>
        <v>0</v>
      </c>
      <c r="K220" s="216" t="s">
        <v>159</v>
      </c>
      <c r="L220" s="46"/>
      <c r="M220" s="221" t="s">
        <v>19</v>
      </c>
      <c r="N220" s="222" t="s">
        <v>46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762</v>
      </c>
      <c r="AT220" s="225" t="s">
        <v>147</v>
      </c>
      <c r="AU220" s="225" t="s">
        <v>85</v>
      </c>
      <c r="AY220" s="19" t="s">
        <v>144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83</v>
      </c>
      <c r="BK220" s="226">
        <f>ROUND(I220*H220,2)</f>
        <v>0</v>
      </c>
      <c r="BL220" s="19" t="s">
        <v>762</v>
      </c>
      <c r="BM220" s="225" t="s">
        <v>2301</v>
      </c>
    </row>
    <row r="221" s="2" customFormat="1">
      <c r="A221" s="40"/>
      <c r="B221" s="41"/>
      <c r="C221" s="42"/>
      <c r="D221" s="227" t="s">
        <v>154</v>
      </c>
      <c r="E221" s="42"/>
      <c r="F221" s="228" t="s">
        <v>2300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154</v>
      </c>
      <c r="AU221" s="19" t="s">
        <v>85</v>
      </c>
    </row>
    <row r="222" s="2" customFormat="1">
      <c r="A222" s="40"/>
      <c r="B222" s="41"/>
      <c r="C222" s="42"/>
      <c r="D222" s="232" t="s">
        <v>155</v>
      </c>
      <c r="E222" s="42"/>
      <c r="F222" s="233" t="s">
        <v>2302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155</v>
      </c>
      <c r="AU222" s="19" t="s">
        <v>85</v>
      </c>
    </row>
    <row r="223" s="2" customFormat="1" ht="14.4" customHeight="1">
      <c r="A223" s="40"/>
      <c r="B223" s="41"/>
      <c r="C223" s="282" t="s">
        <v>629</v>
      </c>
      <c r="D223" s="282" t="s">
        <v>630</v>
      </c>
      <c r="E223" s="283" t="s">
        <v>2303</v>
      </c>
      <c r="F223" s="284" t="s">
        <v>2304</v>
      </c>
      <c r="G223" s="285" t="s">
        <v>328</v>
      </c>
      <c r="H223" s="286">
        <v>23</v>
      </c>
      <c r="I223" s="287"/>
      <c r="J223" s="288">
        <f>ROUND(I223*H223,2)</f>
        <v>0</v>
      </c>
      <c r="K223" s="284" t="s">
        <v>159</v>
      </c>
      <c r="L223" s="289"/>
      <c r="M223" s="290" t="s">
        <v>19</v>
      </c>
      <c r="N223" s="291" t="s">
        <v>46</v>
      </c>
      <c r="O223" s="86"/>
      <c r="P223" s="223">
        <f>O223*H223</f>
        <v>0</v>
      </c>
      <c r="Q223" s="223">
        <v>0.00034000000000000002</v>
      </c>
      <c r="R223" s="223">
        <f>Q223*H223</f>
        <v>0.0078200000000000006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1183</v>
      </c>
      <c r="AT223" s="225" t="s">
        <v>630</v>
      </c>
      <c r="AU223" s="225" t="s">
        <v>85</v>
      </c>
      <c r="AY223" s="19" t="s">
        <v>144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83</v>
      </c>
      <c r="BK223" s="226">
        <f>ROUND(I223*H223,2)</f>
        <v>0</v>
      </c>
      <c r="BL223" s="19" t="s">
        <v>1183</v>
      </c>
      <c r="BM223" s="225" t="s">
        <v>2305</v>
      </c>
    </row>
    <row r="224" s="2" customFormat="1">
      <c r="A224" s="40"/>
      <c r="B224" s="41"/>
      <c r="C224" s="42"/>
      <c r="D224" s="227" t="s">
        <v>154</v>
      </c>
      <c r="E224" s="42"/>
      <c r="F224" s="228" t="s">
        <v>2304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154</v>
      </c>
      <c r="AU224" s="19" t="s">
        <v>85</v>
      </c>
    </row>
    <row r="225" s="13" customFormat="1">
      <c r="A225" s="13"/>
      <c r="B225" s="235"/>
      <c r="C225" s="236"/>
      <c r="D225" s="227" t="s">
        <v>173</v>
      </c>
      <c r="E225" s="237" t="s">
        <v>19</v>
      </c>
      <c r="F225" s="238" t="s">
        <v>2306</v>
      </c>
      <c r="G225" s="236"/>
      <c r="H225" s="239">
        <v>23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173</v>
      </c>
      <c r="AU225" s="245" t="s">
        <v>85</v>
      </c>
      <c r="AV225" s="13" t="s">
        <v>85</v>
      </c>
      <c r="AW225" s="13" t="s">
        <v>37</v>
      </c>
      <c r="AX225" s="13" t="s">
        <v>83</v>
      </c>
      <c r="AY225" s="245" t="s">
        <v>144</v>
      </c>
    </row>
    <row r="226" s="12" customFormat="1" ht="25.92" customHeight="1">
      <c r="A226" s="12"/>
      <c r="B226" s="198"/>
      <c r="C226" s="199"/>
      <c r="D226" s="200" t="s">
        <v>74</v>
      </c>
      <c r="E226" s="201" t="s">
        <v>142</v>
      </c>
      <c r="F226" s="201" t="s">
        <v>81</v>
      </c>
      <c r="G226" s="199"/>
      <c r="H226" s="199"/>
      <c r="I226" s="202"/>
      <c r="J226" s="203">
        <f>BK226</f>
        <v>0</v>
      </c>
      <c r="K226" s="199"/>
      <c r="L226" s="204"/>
      <c r="M226" s="205"/>
      <c r="N226" s="206"/>
      <c r="O226" s="206"/>
      <c r="P226" s="207">
        <f>P227+P236+P240</f>
        <v>0</v>
      </c>
      <c r="Q226" s="206"/>
      <c r="R226" s="207">
        <f>R227+R236+R240</f>
        <v>0</v>
      </c>
      <c r="S226" s="206"/>
      <c r="T226" s="208">
        <f>T227+T236+T240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9" t="s">
        <v>143</v>
      </c>
      <c r="AT226" s="210" t="s">
        <v>74</v>
      </c>
      <c r="AU226" s="210" t="s">
        <v>75</v>
      </c>
      <c r="AY226" s="209" t="s">
        <v>144</v>
      </c>
      <c r="BK226" s="211">
        <f>BK227+BK236+BK240</f>
        <v>0</v>
      </c>
    </row>
    <row r="227" s="12" customFormat="1" ht="22.8" customHeight="1">
      <c r="A227" s="12"/>
      <c r="B227" s="198"/>
      <c r="C227" s="199"/>
      <c r="D227" s="200" t="s">
        <v>74</v>
      </c>
      <c r="E227" s="212" t="s">
        <v>225</v>
      </c>
      <c r="F227" s="212" t="s">
        <v>226</v>
      </c>
      <c r="G227" s="199"/>
      <c r="H227" s="199"/>
      <c r="I227" s="202"/>
      <c r="J227" s="213">
        <f>BK227</f>
        <v>0</v>
      </c>
      <c r="K227" s="199"/>
      <c r="L227" s="204"/>
      <c r="M227" s="205"/>
      <c r="N227" s="206"/>
      <c r="O227" s="206"/>
      <c r="P227" s="207">
        <f>SUM(P228:P235)</f>
        <v>0</v>
      </c>
      <c r="Q227" s="206"/>
      <c r="R227" s="207">
        <f>SUM(R228:R235)</f>
        <v>0</v>
      </c>
      <c r="S227" s="206"/>
      <c r="T227" s="208">
        <f>SUM(T228:T235)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9" t="s">
        <v>143</v>
      </c>
      <c r="AT227" s="210" t="s">
        <v>74</v>
      </c>
      <c r="AU227" s="210" t="s">
        <v>83</v>
      </c>
      <c r="AY227" s="209" t="s">
        <v>144</v>
      </c>
      <c r="BK227" s="211">
        <f>SUM(BK228:BK235)</f>
        <v>0</v>
      </c>
    </row>
    <row r="228" s="2" customFormat="1" ht="14.4" customHeight="1">
      <c r="A228" s="40"/>
      <c r="B228" s="41"/>
      <c r="C228" s="214" t="s">
        <v>635</v>
      </c>
      <c r="D228" s="214" t="s">
        <v>147</v>
      </c>
      <c r="E228" s="215" t="s">
        <v>2307</v>
      </c>
      <c r="F228" s="216" t="s">
        <v>2308</v>
      </c>
      <c r="G228" s="217" t="s">
        <v>169</v>
      </c>
      <c r="H228" s="218">
        <v>16</v>
      </c>
      <c r="I228" s="219"/>
      <c r="J228" s="220">
        <f>ROUND(I228*H228,2)</f>
        <v>0</v>
      </c>
      <c r="K228" s="216" t="s">
        <v>2147</v>
      </c>
      <c r="L228" s="46"/>
      <c r="M228" s="221" t="s">
        <v>19</v>
      </c>
      <c r="N228" s="222" t="s">
        <v>46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152</v>
      </c>
      <c r="AT228" s="225" t="s">
        <v>147</v>
      </c>
      <c r="AU228" s="225" t="s">
        <v>85</v>
      </c>
      <c r="AY228" s="19" t="s">
        <v>144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83</v>
      </c>
      <c r="BK228" s="226">
        <f>ROUND(I228*H228,2)</f>
        <v>0</v>
      </c>
      <c r="BL228" s="19" t="s">
        <v>152</v>
      </c>
      <c r="BM228" s="225" t="s">
        <v>2309</v>
      </c>
    </row>
    <row r="229" s="2" customFormat="1">
      <c r="A229" s="40"/>
      <c r="B229" s="41"/>
      <c r="C229" s="42"/>
      <c r="D229" s="227" t="s">
        <v>154</v>
      </c>
      <c r="E229" s="42"/>
      <c r="F229" s="228" t="s">
        <v>2308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154</v>
      </c>
      <c r="AU229" s="19" t="s">
        <v>85</v>
      </c>
    </row>
    <row r="230" s="2" customFormat="1">
      <c r="A230" s="40"/>
      <c r="B230" s="41"/>
      <c r="C230" s="42"/>
      <c r="D230" s="232" t="s">
        <v>155</v>
      </c>
      <c r="E230" s="42"/>
      <c r="F230" s="233" t="s">
        <v>2310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155</v>
      </c>
      <c r="AU230" s="19" t="s">
        <v>85</v>
      </c>
    </row>
    <row r="231" s="13" customFormat="1">
      <c r="A231" s="13"/>
      <c r="B231" s="235"/>
      <c r="C231" s="236"/>
      <c r="D231" s="227" t="s">
        <v>173</v>
      </c>
      <c r="E231" s="237" t="s">
        <v>19</v>
      </c>
      <c r="F231" s="238" t="s">
        <v>203</v>
      </c>
      <c r="G231" s="236"/>
      <c r="H231" s="239">
        <v>16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173</v>
      </c>
      <c r="AU231" s="245" t="s">
        <v>85</v>
      </c>
      <c r="AV231" s="13" t="s">
        <v>85</v>
      </c>
      <c r="AW231" s="13" t="s">
        <v>37</v>
      </c>
      <c r="AX231" s="13" t="s">
        <v>75</v>
      </c>
      <c r="AY231" s="245" t="s">
        <v>144</v>
      </c>
    </row>
    <row r="232" s="14" customFormat="1">
      <c r="A232" s="14"/>
      <c r="B232" s="246"/>
      <c r="C232" s="247"/>
      <c r="D232" s="227" t="s">
        <v>173</v>
      </c>
      <c r="E232" s="248" t="s">
        <v>19</v>
      </c>
      <c r="F232" s="249" t="s">
        <v>175</v>
      </c>
      <c r="G232" s="247"/>
      <c r="H232" s="250">
        <v>16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173</v>
      </c>
      <c r="AU232" s="256" t="s">
        <v>85</v>
      </c>
      <c r="AV232" s="14" t="s">
        <v>176</v>
      </c>
      <c r="AW232" s="14" t="s">
        <v>37</v>
      </c>
      <c r="AX232" s="14" t="s">
        <v>83</v>
      </c>
      <c r="AY232" s="256" t="s">
        <v>144</v>
      </c>
    </row>
    <row r="233" s="2" customFormat="1" ht="14.4" customHeight="1">
      <c r="A233" s="40"/>
      <c r="B233" s="41"/>
      <c r="C233" s="214" t="s">
        <v>641</v>
      </c>
      <c r="D233" s="214" t="s">
        <v>147</v>
      </c>
      <c r="E233" s="215" t="s">
        <v>2311</v>
      </c>
      <c r="F233" s="216" t="s">
        <v>2312</v>
      </c>
      <c r="G233" s="217" t="s">
        <v>1435</v>
      </c>
      <c r="H233" s="218">
        <v>1</v>
      </c>
      <c r="I233" s="219"/>
      <c r="J233" s="220">
        <f>ROUND(I233*H233,2)</f>
        <v>0</v>
      </c>
      <c r="K233" s="216" t="s">
        <v>2147</v>
      </c>
      <c r="L233" s="46"/>
      <c r="M233" s="221" t="s">
        <v>19</v>
      </c>
      <c r="N233" s="222" t="s">
        <v>46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152</v>
      </c>
      <c r="AT233" s="225" t="s">
        <v>147</v>
      </c>
      <c r="AU233" s="225" t="s">
        <v>85</v>
      </c>
      <c r="AY233" s="19" t="s">
        <v>144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83</v>
      </c>
      <c r="BK233" s="226">
        <f>ROUND(I233*H233,2)</f>
        <v>0</v>
      </c>
      <c r="BL233" s="19" t="s">
        <v>152</v>
      </c>
      <c r="BM233" s="225" t="s">
        <v>2313</v>
      </c>
    </row>
    <row r="234" s="2" customFormat="1">
      <c r="A234" s="40"/>
      <c r="B234" s="41"/>
      <c r="C234" s="42"/>
      <c r="D234" s="227" t="s">
        <v>154</v>
      </c>
      <c r="E234" s="42"/>
      <c r="F234" s="228" t="s">
        <v>2312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154</v>
      </c>
      <c r="AU234" s="19" t="s">
        <v>85</v>
      </c>
    </row>
    <row r="235" s="2" customFormat="1">
      <c r="A235" s="40"/>
      <c r="B235" s="41"/>
      <c r="C235" s="42"/>
      <c r="D235" s="232" t="s">
        <v>155</v>
      </c>
      <c r="E235" s="42"/>
      <c r="F235" s="233" t="s">
        <v>2314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155</v>
      </c>
      <c r="AU235" s="19" t="s">
        <v>85</v>
      </c>
    </row>
    <row r="236" s="12" customFormat="1" ht="22.8" customHeight="1">
      <c r="A236" s="12"/>
      <c r="B236" s="198"/>
      <c r="C236" s="199"/>
      <c r="D236" s="200" t="s">
        <v>74</v>
      </c>
      <c r="E236" s="212" t="s">
        <v>248</v>
      </c>
      <c r="F236" s="212" t="s">
        <v>249</v>
      </c>
      <c r="G236" s="199"/>
      <c r="H236" s="199"/>
      <c r="I236" s="202"/>
      <c r="J236" s="213">
        <f>BK236</f>
        <v>0</v>
      </c>
      <c r="K236" s="199"/>
      <c r="L236" s="204"/>
      <c r="M236" s="205"/>
      <c r="N236" s="206"/>
      <c r="O236" s="206"/>
      <c r="P236" s="207">
        <f>SUM(P237:P239)</f>
        <v>0</v>
      </c>
      <c r="Q236" s="206"/>
      <c r="R236" s="207">
        <f>SUM(R237:R239)</f>
        <v>0</v>
      </c>
      <c r="S236" s="206"/>
      <c r="T236" s="208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9" t="s">
        <v>143</v>
      </c>
      <c r="AT236" s="210" t="s">
        <v>74</v>
      </c>
      <c r="AU236" s="210" t="s">
        <v>83</v>
      </c>
      <c r="AY236" s="209" t="s">
        <v>144</v>
      </c>
      <c r="BK236" s="211">
        <f>SUM(BK237:BK239)</f>
        <v>0</v>
      </c>
    </row>
    <row r="237" s="2" customFormat="1" ht="14.4" customHeight="1">
      <c r="A237" s="40"/>
      <c r="B237" s="41"/>
      <c r="C237" s="214" t="s">
        <v>646</v>
      </c>
      <c r="D237" s="214" t="s">
        <v>147</v>
      </c>
      <c r="E237" s="215" t="s">
        <v>2315</v>
      </c>
      <c r="F237" s="216" t="s">
        <v>2316</v>
      </c>
      <c r="G237" s="217" t="s">
        <v>2317</v>
      </c>
      <c r="H237" s="218">
        <v>1</v>
      </c>
      <c r="I237" s="219"/>
      <c r="J237" s="220">
        <f>ROUND(I237*H237,2)</f>
        <v>0</v>
      </c>
      <c r="K237" s="216" t="s">
        <v>2147</v>
      </c>
      <c r="L237" s="46"/>
      <c r="M237" s="221" t="s">
        <v>19</v>
      </c>
      <c r="N237" s="222" t="s">
        <v>46</v>
      </c>
      <c r="O237" s="86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5" t="s">
        <v>152</v>
      </c>
      <c r="AT237" s="225" t="s">
        <v>147</v>
      </c>
      <c r="AU237" s="225" t="s">
        <v>85</v>
      </c>
      <c r="AY237" s="19" t="s">
        <v>144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9" t="s">
        <v>83</v>
      </c>
      <c r="BK237" s="226">
        <f>ROUND(I237*H237,2)</f>
        <v>0</v>
      </c>
      <c r="BL237" s="19" t="s">
        <v>152</v>
      </c>
      <c r="BM237" s="225" t="s">
        <v>2318</v>
      </c>
    </row>
    <row r="238" s="2" customFormat="1">
      <c r="A238" s="40"/>
      <c r="B238" s="41"/>
      <c r="C238" s="42"/>
      <c r="D238" s="227" t="s">
        <v>154</v>
      </c>
      <c r="E238" s="42"/>
      <c r="F238" s="228" t="s">
        <v>2316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154</v>
      </c>
      <c r="AU238" s="19" t="s">
        <v>85</v>
      </c>
    </row>
    <row r="239" s="2" customFormat="1">
      <c r="A239" s="40"/>
      <c r="B239" s="41"/>
      <c r="C239" s="42"/>
      <c r="D239" s="232" t="s">
        <v>155</v>
      </c>
      <c r="E239" s="42"/>
      <c r="F239" s="233" t="s">
        <v>2319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155</v>
      </c>
      <c r="AU239" s="19" t="s">
        <v>85</v>
      </c>
    </row>
    <row r="240" s="12" customFormat="1" ht="22.8" customHeight="1">
      <c r="A240" s="12"/>
      <c r="B240" s="198"/>
      <c r="C240" s="199"/>
      <c r="D240" s="200" t="s">
        <v>74</v>
      </c>
      <c r="E240" s="212" t="s">
        <v>281</v>
      </c>
      <c r="F240" s="212" t="s">
        <v>282</v>
      </c>
      <c r="G240" s="199"/>
      <c r="H240" s="199"/>
      <c r="I240" s="202"/>
      <c r="J240" s="213">
        <f>BK240</f>
        <v>0</v>
      </c>
      <c r="K240" s="199"/>
      <c r="L240" s="204"/>
      <c r="M240" s="205"/>
      <c r="N240" s="206"/>
      <c r="O240" s="206"/>
      <c r="P240" s="207">
        <f>SUM(P241:P243)</f>
        <v>0</v>
      </c>
      <c r="Q240" s="206"/>
      <c r="R240" s="207">
        <f>SUM(R241:R243)</f>
        <v>0</v>
      </c>
      <c r="S240" s="206"/>
      <c r="T240" s="208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9" t="s">
        <v>143</v>
      </c>
      <c r="AT240" s="210" t="s">
        <v>74</v>
      </c>
      <c r="AU240" s="210" t="s">
        <v>83</v>
      </c>
      <c r="AY240" s="209" t="s">
        <v>144</v>
      </c>
      <c r="BK240" s="211">
        <f>SUM(BK241:BK243)</f>
        <v>0</v>
      </c>
    </row>
    <row r="241" s="2" customFormat="1" ht="14.4" customHeight="1">
      <c r="A241" s="40"/>
      <c r="B241" s="41"/>
      <c r="C241" s="214" t="s">
        <v>652</v>
      </c>
      <c r="D241" s="214" t="s">
        <v>147</v>
      </c>
      <c r="E241" s="215" t="s">
        <v>2320</v>
      </c>
      <c r="F241" s="216" t="s">
        <v>282</v>
      </c>
      <c r="G241" s="217" t="s">
        <v>169</v>
      </c>
      <c r="H241" s="218">
        <v>3</v>
      </c>
      <c r="I241" s="219"/>
      <c r="J241" s="220">
        <f>ROUND(I241*H241,2)</f>
        <v>0</v>
      </c>
      <c r="K241" s="216" t="s">
        <v>2147</v>
      </c>
      <c r="L241" s="46"/>
      <c r="M241" s="221" t="s">
        <v>19</v>
      </c>
      <c r="N241" s="222" t="s">
        <v>46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152</v>
      </c>
      <c r="AT241" s="225" t="s">
        <v>147</v>
      </c>
      <c r="AU241" s="225" t="s">
        <v>85</v>
      </c>
      <c r="AY241" s="19" t="s">
        <v>144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83</v>
      </c>
      <c r="BK241" s="226">
        <f>ROUND(I241*H241,2)</f>
        <v>0</v>
      </c>
      <c r="BL241" s="19" t="s">
        <v>152</v>
      </c>
      <c r="BM241" s="225" t="s">
        <v>2321</v>
      </c>
    </row>
    <row r="242" s="2" customFormat="1">
      <c r="A242" s="40"/>
      <c r="B242" s="41"/>
      <c r="C242" s="42"/>
      <c r="D242" s="227" t="s">
        <v>154</v>
      </c>
      <c r="E242" s="42"/>
      <c r="F242" s="228" t="s">
        <v>282</v>
      </c>
      <c r="G242" s="42"/>
      <c r="H242" s="42"/>
      <c r="I242" s="229"/>
      <c r="J242" s="42"/>
      <c r="K242" s="42"/>
      <c r="L242" s="46"/>
      <c r="M242" s="230"/>
      <c r="N242" s="231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154</v>
      </c>
      <c r="AU242" s="19" t="s">
        <v>85</v>
      </c>
    </row>
    <row r="243" s="2" customFormat="1">
      <c r="A243" s="40"/>
      <c r="B243" s="41"/>
      <c r="C243" s="42"/>
      <c r="D243" s="232" t="s">
        <v>155</v>
      </c>
      <c r="E243" s="42"/>
      <c r="F243" s="233" t="s">
        <v>2322</v>
      </c>
      <c r="G243" s="42"/>
      <c r="H243" s="42"/>
      <c r="I243" s="229"/>
      <c r="J243" s="42"/>
      <c r="K243" s="42"/>
      <c r="L243" s="46"/>
      <c r="M243" s="257"/>
      <c r="N243" s="258"/>
      <c r="O243" s="259"/>
      <c r="P243" s="259"/>
      <c r="Q243" s="259"/>
      <c r="R243" s="259"/>
      <c r="S243" s="259"/>
      <c r="T243" s="26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155</v>
      </c>
      <c r="AU243" s="19" t="s">
        <v>85</v>
      </c>
    </row>
    <row r="244" s="2" customFormat="1" ht="6.96" customHeight="1">
      <c r="A244" s="40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46"/>
      <c r="M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</sheetData>
  <sheetProtection sheet="1" autoFilter="0" formatColumns="0" formatRows="0" objects="1" scenarios="1" spinCount="100000" saltValue="dsKhXHlQLPj7w4Deu6UfMKP0/08gNkTCVaAFEyBIYA8XiVLI51FoB9sT9O9/HPDpIu1tRrTZxrlsYvm1HLn5HA==" hashValue="jJYhwqIXaKFM40d9EJ6c4VTEhj+ovs3rfMseL90nPaKdeJzfx2885TZI+PDOovmeyhgBwwuptSdgcim+n0Bbcw==" algorithmName="SHA-512" password="CC35"/>
  <autoFilter ref="C95:K2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6" r:id="rId1" display="https://podminky.urs.cz/item/CS_URS_2021_01/973021511"/>
    <hyperlink ref="F110" r:id="rId2" display="https://podminky.urs.cz/item/CS_URS_2021_01/973032616"/>
    <hyperlink ref="F113" r:id="rId3" display="https://podminky.urs.cz/item/CS_URS_2021_01/974041112"/>
    <hyperlink ref="F116" r:id="rId4" display="https://podminky.urs.cz/item/CS_URS_2021_01/974041113"/>
    <hyperlink ref="F119" r:id="rId5" display="https://podminky.urs.cz/item/CS_URS_2021_01/977332211"/>
    <hyperlink ref="F124" r:id="rId6" display="https://podminky.urs.cz/item/CS_URS_2021_02/741110001"/>
    <hyperlink ref="F130" r:id="rId7" display="https://podminky.urs.cz/item/CS_URS_2021_02/741110512"/>
    <hyperlink ref="F136" r:id="rId8" display="https://podminky.urs.cz/item/CS_URS_2021_01/741112001"/>
    <hyperlink ref="F147" r:id="rId9" display="https://podminky.urs.cz/item/CS_URS_2021_02/741310021"/>
    <hyperlink ref="F152" r:id="rId10" display="https://podminky.urs.cz/item/CS_URS_2021_02/741313004"/>
    <hyperlink ref="F157" r:id="rId11" display="https://podminky.urs.cz/item/CS_URS_2021_02/741313121"/>
    <hyperlink ref="F162" r:id="rId12" display="https://podminky.urs.cz/item/CS_URS_2021_02/741313122"/>
    <hyperlink ref="F167" r:id="rId13" display="https://podminky.urs.cz/item/CS_URS_2021_02/741320161"/>
    <hyperlink ref="F172" r:id="rId14" display="https://podminky.urs.cz/item/CS_URS_2021_02/741320171"/>
    <hyperlink ref="F177" r:id="rId15" display="https://podminky.urs.cz/item/CS_URS_2021_01/741321043"/>
    <hyperlink ref="F182" r:id="rId16" display="https://podminky.urs.cz/item/CS_URS_2023_01/741372022"/>
    <hyperlink ref="F189" r:id="rId17" display="https://podminky.urs.cz/item/CS_URS_2021_02/210020811"/>
    <hyperlink ref="F195" r:id="rId18" display="https://podminky.urs.cz/item/CS_URS_2021_01/210280002"/>
    <hyperlink ref="F198" r:id="rId19" display="https://podminky.urs.cz/item/CS_URS_2021_02/210813011"/>
    <hyperlink ref="F204" r:id="rId20" display="https://podminky.urs.cz/item/CS_URS_2021_02/210813011"/>
    <hyperlink ref="F210" r:id="rId21" display="https://podminky.urs.cz/item/CS_URS_2021_02/210813037"/>
    <hyperlink ref="F216" r:id="rId22" display="https://podminky.urs.cz/item/CS_URS_2021_02/210813061"/>
    <hyperlink ref="F222" r:id="rId23" display="https://podminky.urs.cz/item/CS_URS_2021_02/210813063"/>
    <hyperlink ref="F230" r:id="rId24" display="https://podminky.urs.cz/item/CS_URS_2021_01/043002000"/>
    <hyperlink ref="F235" r:id="rId25" display="https://podminky.urs.cz/item/CS_URS_2021_01/045002000"/>
    <hyperlink ref="F239" r:id="rId26" display="https://podminky.urs.cz/item/CS_URS_2021_01/065002000"/>
    <hyperlink ref="F243" r:id="rId27" display="https://podminky.urs.cz/item/CS_URS_2021_01/09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8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1" customFormat="1" ht="12" customHeight="1">
      <c r="B8" s="22"/>
      <c r="D8" s="144" t="s">
        <v>115</v>
      </c>
      <c r="L8" s="22"/>
    </row>
    <row r="9" s="2" customFormat="1" ht="14.4" customHeight="1">
      <c r="A9" s="40"/>
      <c r="B9" s="46"/>
      <c r="C9" s="40"/>
      <c r="D9" s="40"/>
      <c r="E9" s="145" t="s">
        <v>2134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2135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7" t="s">
        <v>2323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2137</v>
      </c>
      <c r="G14" s="40"/>
      <c r="H14" s="40"/>
      <c r="I14" s="144" t="s">
        <v>23</v>
      </c>
      <c r="J14" s="148" t="str">
        <f>'Rekapitulace stavby'!AN8</f>
        <v>28. 2. 2023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2137</v>
      </c>
      <c r="F17" s="40"/>
      <c r="G17" s="40"/>
      <c r="H17" s="40"/>
      <c r="I17" s="144" t="s">
        <v>29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2137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38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2137</v>
      </c>
      <c r="F26" s="40"/>
      <c r="G26" s="40"/>
      <c r="H26" s="40"/>
      <c r="I26" s="144" t="s">
        <v>29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ROUND(J87,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ROUND((SUM(BE87:BE135)),  2)</f>
        <v>0</v>
      </c>
      <c r="G35" s="40"/>
      <c r="H35" s="40"/>
      <c r="I35" s="159">
        <v>0.20999999999999999</v>
      </c>
      <c r="J35" s="158">
        <f>ROUND(((SUM(BE87:BE135))*I35),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47</v>
      </c>
      <c r="F36" s="158">
        <f>ROUND((SUM(BF87:BF135)),  2)</f>
        <v>0</v>
      </c>
      <c r="G36" s="40"/>
      <c r="H36" s="40"/>
      <c r="I36" s="159">
        <v>0.14999999999999999</v>
      </c>
      <c r="J36" s="158">
        <f>ROUND(((SUM(BF87:BF135))*I36),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48</v>
      </c>
      <c r="F37" s="158">
        <f>ROUND((SUM(BG87:BG135)),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49</v>
      </c>
      <c r="F38" s="158">
        <f>ROUND((SUM(BH87:BH135)),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50</v>
      </c>
      <c r="F39" s="158">
        <f>ROUND((SUM(BI87:BI135)),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1" t="str">
        <f>E7</f>
        <v>Rekonstrukce výukových prostor FUD v Kampusu UJEP - v06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1" t="s">
        <v>2134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2135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02 - Rozvaděč R-2.PP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28. 2. 2023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33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118</v>
      </c>
      <c r="D61" s="173"/>
      <c r="E61" s="173"/>
      <c r="F61" s="173"/>
      <c r="G61" s="173"/>
      <c r="H61" s="173"/>
      <c r="I61" s="173"/>
      <c r="J61" s="174" t="s">
        <v>119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J87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120</v>
      </c>
    </row>
    <row r="64" s="9" customFormat="1" ht="24.96" customHeight="1">
      <c r="A64" s="9"/>
      <c r="B64" s="176"/>
      <c r="C64" s="177"/>
      <c r="D64" s="178" t="s">
        <v>300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307</v>
      </c>
      <c r="E65" s="184"/>
      <c r="F65" s="184"/>
      <c r="G65" s="184"/>
      <c r="H65" s="184"/>
      <c r="I65" s="184"/>
      <c r="J65" s="185">
        <f>J89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129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4.4" customHeight="1">
      <c r="A75" s="40"/>
      <c r="B75" s="41"/>
      <c r="C75" s="42"/>
      <c r="D75" s="42"/>
      <c r="E75" s="171" t="str">
        <f>E7</f>
        <v>Rekonstrukce výukových prostor FUD v Kampusu UJEP - v06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1" customFormat="1" ht="12" customHeight="1">
      <c r="B76" s="23"/>
      <c r="C76" s="34" t="s">
        <v>115</v>
      </c>
      <c r="D76" s="24"/>
      <c r="E76" s="24"/>
      <c r="F76" s="24"/>
      <c r="G76" s="24"/>
      <c r="H76" s="24"/>
      <c r="I76" s="24"/>
      <c r="J76" s="24"/>
      <c r="K76" s="24"/>
      <c r="L76" s="22"/>
    </row>
    <row r="77" s="2" customFormat="1" ht="14.4" customHeight="1">
      <c r="A77" s="40"/>
      <c r="B77" s="41"/>
      <c r="C77" s="42"/>
      <c r="D77" s="42"/>
      <c r="E77" s="171" t="s">
        <v>2134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2135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6" customHeight="1">
      <c r="A79" s="40"/>
      <c r="B79" s="41"/>
      <c r="C79" s="42"/>
      <c r="D79" s="42"/>
      <c r="E79" s="71" t="str">
        <f>E11</f>
        <v>02 - Rozvaděč R-2.PP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F14</f>
        <v xml:space="preserve"> </v>
      </c>
      <c r="G81" s="42"/>
      <c r="H81" s="42"/>
      <c r="I81" s="34" t="s">
        <v>23</v>
      </c>
      <c r="J81" s="74" t="str">
        <f>IF(J14="","",J14)</f>
        <v>28. 2. 2023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6" customHeight="1">
      <c r="A83" s="40"/>
      <c r="B83" s="41"/>
      <c r="C83" s="34" t="s">
        <v>25</v>
      </c>
      <c r="D83" s="42"/>
      <c r="E83" s="42"/>
      <c r="F83" s="29" t="str">
        <f>E17</f>
        <v xml:space="preserve"> </v>
      </c>
      <c r="G83" s="42"/>
      <c r="H83" s="42"/>
      <c r="I83" s="34" t="s">
        <v>33</v>
      </c>
      <c r="J83" s="38" t="str">
        <f>E23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6" customHeight="1">
      <c r="A84" s="40"/>
      <c r="B84" s="41"/>
      <c r="C84" s="34" t="s">
        <v>31</v>
      </c>
      <c r="D84" s="42"/>
      <c r="E84" s="42"/>
      <c r="F84" s="29" t="str">
        <f>IF(E20="","",E20)</f>
        <v>Vyplň údaj</v>
      </c>
      <c r="G84" s="42"/>
      <c r="H84" s="42"/>
      <c r="I84" s="34" t="s">
        <v>38</v>
      </c>
      <c r="J84" s="38" t="str">
        <f>E26</f>
        <v xml:space="preserve"> 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7"/>
      <c r="B86" s="188"/>
      <c r="C86" s="189" t="s">
        <v>130</v>
      </c>
      <c r="D86" s="190" t="s">
        <v>60</v>
      </c>
      <c r="E86" s="190" t="s">
        <v>56</v>
      </c>
      <c r="F86" s="190" t="s">
        <v>57</v>
      </c>
      <c r="G86" s="190" t="s">
        <v>131</v>
      </c>
      <c r="H86" s="190" t="s">
        <v>132</v>
      </c>
      <c r="I86" s="190" t="s">
        <v>133</v>
      </c>
      <c r="J86" s="190" t="s">
        <v>119</v>
      </c>
      <c r="K86" s="191" t="s">
        <v>134</v>
      </c>
      <c r="L86" s="192"/>
      <c r="M86" s="94" t="s">
        <v>19</v>
      </c>
      <c r="N86" s="95" t="s">
        <v>45</v>
      </c>
      <c r="O86" s="95" t="s">
        <v>135</v>
      </c>
      <c r="P86" s="95" t="s">
        <v>136</v>
      </c>
      <c r="Q86" s="95" t="s">
        <v>137</v>
      </c>
      <c r="R86" s="95" t="s">
        <v>138</v>
      </c>
      <c r="S86" s="95" t="s">
        <v>139</v>
      </c>
      <c r="T86" s="96" t="s">
        <v>140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="2" customFormat="1" ht="22.8" customHeight="1">
      <c r="A87" s="40"/>
      <c r="B87" s="41"/>
      <c r="C87" s="101" t="s">
        <v>141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0.009300000000000001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74</v>
      </c>
      <c r="AU87" s="19" t="s">
        <v>120</v>
      </c>
      <c r="BK87" s="197">
        <f>BK88</f>
        <v>0</v>
      </c>
    </row>
    <row r="88" s="12" customFormat="1" ht="25.92" customHeight="1">
      <c r="A88" s="12"/>
      <c r="B88" s="198"/>
      <c r="C88" s="199"/>
      <c r="D88" s="200" t="s">
        <v>74</v>
      </c>
      <c r="E88" s="201" t="s">
        <v>998</v>
      </c>
      <c r="F88" s="201" t="s">
        <v>999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0.009300000000000001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85</v>
      </c>
      <c r="AT88" s="210" t="s">
        <v>74</v>
      </c>
      <c r="AU88" s="210" t="s">
        <v>75</v>
      </c>
      <c r="AY88" s="209" t="s">
        <v>144</v>
      </c>
      <c r="BK88" s="211">
        <f>BK89</f>
        <v>0</v>
      </c>
    </row>
    <row r="89" s="12" customFormat="1" ht="22.8" customHeight="1">
      <c r="A89" s="12"/>
      <c r="B89" s="198"/>
      <c r="C89" s="199"/>
      <c r="D89" s="200" t="s">
        <v>74</v>
      </c>
      <c r="E89" s="212" t="s">
        <v>1235</v>
      </c>
      <c r="F89" s="212" t="s">
        <v>1236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SUM(P90:P135)</f>
        <v>0</v>
      </c>
      <c r="Q89" s="206"/>
      <c r="R89" s="207">
        <f>SUM(R90:R135)</f>
        <v>0.009300000000000001</v>
      </c>
      <c r="S89" s="206"/>
      <c r="T89" s="208">
        <f>SUM(T90:T135)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85</v>
      </c>
      <c r="AT89" s="210" t="s">
        <v>74</v>
      </c>
      <c r="AU89" s="210" t="s">
        <v>83</v>
      </c>
      <c r="AY89" s="209" t="s">
        <v>144</v>
      </c>
      <c r="BK89" s="211">
        <f>SUM(BK90:BK135)</f>
        <v>0</v>
      </c>
    </row>
    <row r="90" s="2" customFormat="1" ht="14.4" customHeight="1">
      <c r="A90" s="40"/>
      <c r="B90" s="41"/>
      <c r="C90" s="214" t="s">
        <v>83</v>
      </c>
      <c r="D90" s="214" t="s">
        <v>147</v>
      </c>
      <c r="E90" s="215" t="s">
        <v>2324</v>
      </c>
      <c r="F90" s="216" t="s">
        <v>2325</v>
      </c>
      <c r="G90" s="217" t="s">
        <v>150</v>
      </c>
      <c r="H90" s="218">
        <v>102</v>
      </c>
      <c r="I90" s="219"/>
      <c r="J90" s="220">
        <f>ROUND(I90*H90,2)</f>
        <v>0</v>
      </c>
      <c r="K90" s="216" t="s">
        <v>2147</v>
      </c>
      <c r="L90" s="46"/>
      <c r="M90" s="221" t="s">
        <v>19</v>
      </c>
      <c r="N90" s="222" t="s">
        <v>46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203</v>
      </c>
      <c r="AT90" s="225" t="s">
        <v>147</v>
      </c>
      <c r="AU90" s="225" t="s">
        <v>85</v>
      </c>
      <c r="AY90" s="19" t="s">
        <v>144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83</v>
      </c>
      <c r="BK90" s="226">
        <f>ROUND(I90*H90,2)</f>
        <v>0</v>
      </c>
      <c r="BL90" s="19" t="s">
        <v>203</v>
      </c>
      <c r="BM90" s="225" t="s">
        <v>2326</v>
      </c>
    </row>
    <row r="91" s="2" customFormat="1">
      <c r="A91" s="40"/>
      <c r="B91" s="41"/>
      <c r="C91" s="42"/>
      <c r="D91" s="227" t="s">
        <v>154</v>
      </c>
      <c r="E91" s="42"/>
      <c r="F91" s="228" t="s">
        <v>2325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154</v>
      </c>
      <c r="AU91" s="19" t="s">
        <v>85</v>
      </c>
    </row>
    <row r="92" s="2" customFormat="1">
      <c r="A92" s="40"/>
      <c r="B92" s="41"/>
      <c r="C92" s="42"/>
      <c r="D92" s="232" t="s">
        <v>155</v>
      </c>
      <c r="E92" s="42"/>
      <c r="F92" s="233" t="s">
        <v>2327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155</v>
      </c>
      <c r="AU92" s="19" t="s">
        <v>85</v>
      </c>
    </row>
    <row r="93" s="2" customFormat="1" ht="14.4" customHeight="1">
      <c r="A93" s="40"/>
      <c r="B93" s="41"/>
      <c r="C93" s="282" t="s">
        <v>85</v>
      </c>
      <c r="D93" s="282" t="s">
        <v>630</v>
      </c>
      <c r="E93" s="283" t="s">
        <v>2328</v>
      </c>
      <c r="F93" s="284" t="s">
        <v>2329</v>
      </c>
      <c r="G93" s="285" t="s">
        <v>150</v>
      </c>
      <c r="H93" s="286">
        <v>4</v>
      </c>
      <c r="I93" s="287"/>
      <c r="J93" s="288">
        <f>ROUND(I93*H93,2)</f>
        <v>0</v>
      </c>
      <c r="K93" s="284" t="s">
        <v>19</v>
      </c>
      <c r="L93" s="289"/>
      <c r="M93" s="290" t="s">
        <v>19</v>
      </c>
      <c r="N93" s="291" t="s">
        <v>46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549</v>
      </c>
      <c r="AT93" s="225" t="s">
        <v>630</v>
      </c>
      <c r="AU93" s="225" t="s">
        <v>85</v>
      </c>
      <c r="AY93" s="19" t="s">
        <v>144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83</v>
      </c>
      <c r="BK93" s="226">
        <f>ROUND(I93*H93,2)</f>
        <v>0</v>
      </c>
      <c r="BL93" s="19" t="s">
        <v>203</v>
      </c>
      <c r="BM93" s="225" t="s">
        <v>2330</v>
      </c>
    </row>
    <row r="94" s="2" customFormat="1">
      <c r="A94" s="40"/>
      <c r="B94" s="41"/>
      <c r="C94" s="42"/>
      <c r="D94" s="227" t="s">
        <v>154</v>
      </c>
      <c r="E94" s="42"/>
      <c r="F94" s="228" t="s">
        <v>2329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154</v>
      </c>
      <c r="AU94" s="19" t="s">
        <v>85</v>
      </c>
    </row>
    <row r="95" s="2" customFormat="1" ht="19.8" customHeight="1">
      <c r="A95" s="40"/>
      <c r="B95" s="41"/>
      <c r="C95" s="214" t="s">
        <v>166</v>
      </c>
      <c r="D95" s="214" t="s">
        <v>147</v>
      </c>
      <c r="E95" s="215" t="s">
        <v>2331</v>
      </c>
      <c r="F95" s="216" t="s">
        <v>2332</v>
      </c>
      <c r="G95" s="217" t="s">
        <v>150</v>
      </c>
      <c r="H95" s="218">
        <v>1</v>
      </c>
      <c r="I95" s="219"/>
      <c r="J95" s="220">
        <f>ROUND(I95*H95,2)</f>
        <v>0</v>
      </c>
      <c r="K95" s="216" t="s">
        <v>2147</v>
      </c>
      <c r="L95" s="46"/>
      <c r="M95" s="221" t="s">
        <v>19</v>
      </c>
      <c r="N95" s="222" t="s">
        <v>46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203</v>
      </c>
      <c r="AT95" s="225" t="s">
        <v>147</v>
      </c>
      <c r="AU95" s="225" t="s">
        <v>85</v>
      </c>
      <c r="AY95" s="19" t="s">
        <v>144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83</v>
      </c>
      <c r="BK95" s="226">
        <f>ROUND(I95*H95,2)</f>
        <v>0</v>
      </c>
      <c r="BL95" s="19" t="s">
        <v>203</v>
      </c>
      <c r="BM95" s="225" t="s">
        <v>2333</v>
      </c>
    </row>
    <row r="96" s="2" customFormat="1">
      <c r="A96" s="40"/>
      <c r="B96" s="41"/>
      <c r="C96" s="42"/>
      <c r="D96" s="227" t="s">
        <v>154</v>
      </c>
      <c r="E96" s="42"/>
      <c r="F96" s="228" t="s">
        <v>2332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154</v>
      </c>
      <c r="AU96" s="19" t="s">
        <v>85</v>
      </c>
    </row>
    <row r="97" s="2" customFormat="1">
      <c r="A97" s="40"/>
      <c r="B97" s="41"/>
      <c r="C97" s="42"/>
      <c r="D97" s="232" t="s">
        <v>155</v>
      </c>
      <c r="E97" s="42"/>
      <c r="F97" s="233" t="s">
        <v>2334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155</v>
      </c>
      <c r="AU97" s="19" t="s">
        <v>85</v>
      </c>
    </row>
    <row r="98" s="2" customFormat="1" ht="14.4" customHeight="1">
      <c r="A98" s="40"/>
      <c r="B98" s="41"/>
      <c r="C98" s="282" t="s">
        <v>176</v>
      </c>
      <c r="D98" s="282" t="s">
        <v>630</v>
      </c>
      <c r="E98" s="283" t="s">
        <v>2335</v>
      </c>
      <c r="F98" s="284" t="s">
        <v>2336</v>
      </c>
      <c r="G98" s="285" t="s">
        <v>150</v>
      </c>
      <c r="H98" s="286">
        <v>1</v>
      </c>
      <c r="I98" s="287"/>
      <c r="J98" s="288">
        <f>ROUND(I98*H98,2)</f>
        <v>0</v>
      </c>
      <c r="K98" s="284" t="s">
        <v>19</v>
      </c>
      <c r="L98" s="289"/>
      <c r="M98" s="290" t="s">
        <v>19</v>
      </c>
      <c r="N98" s="291" t="s">
        <v>46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549</v>
      </c>
      <c r="AT98" s="225" t="s">
        <v>630</v>
      </c>
      <c r="AU98" s="225" t="s">
        <v>85</v>
      </c>
      <c r="AY98" s="19" t="s">
        <v>144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83</v>
      </c>
      <c r="BK98" s="226">
        <f>ROUND(I98*H98,2)</f>
        <v>0</v>
      </c>
      <c r="BL98" s="19" t="s">
        <v>203</v>
      </c>
      <c r="BM98" s="225" t="s">
        <v>2337</v>
      </c>
    </row>
    <row r="99" s="2" customFormat="1">
      <c r="A99" s="40"/>
      <c r="B99" s="41"/>
      <c r="C99" s="42"/>
      <c r="D99" s="227" t="s">
        <v>154</v>
      </c>
      <c r="E99" s="42"/>
      <c r="F99" s="228" t="s">
        <v>2336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154</v>
      </c>
      <c r="AU99" s="19" t="s">
        <v>85</v>
      </c>
    </row>
    <row r="100" s="2" customFormat="1" ht="14.4" customHeight="1">
      <c r="A100" s="40"/>
      <c r="B100" s="41"/>
      <c r="C100" s="214" t="s">
        <v>143</v>
      </c>
      <c r="D100" s="214" t="s">
        <v>147</v>
      </c>
      <c r="E100" s="215" t="s">
        <v>2338</v>
      </c>
      <c r="F100" s="216" t="s">
        <v>2339</v>
      </c>
      <c r="G100" s="217" t="s">
        <v>150</v>
      </c>
      <c r="H100" s="218">
        <v>9</v>
      </c>
      <c r="I100" s="219"/>
      <c r="J100" s="220">
        <f>ROUND(I100*H100,2)</f>
        <v>0</v>
      </c>
      <c r="K100" s="216" t="s">
        <v>2147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203</v>
      </c>
      <c r="AT100" s="225" t="s">
        <v>147</v>
      </c>
      <c r="AU100" s="225" t="s">
        <v>85</v>
      </c>
      <c r="AY100" s="19" t="s">
        <v>144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203</v>
      </c>
      <c r="BM100" s="225" t="s">
        <v>2340</v>
      </c>
    </row>
    <row r="101" s="2" customFormat="1">
      <c r="A101" s="40"/>
      <c r="B101" s="41"/>
      <c r="C101" s="42"/>
      <c r="D101" s="227" t="s">
        <v>154</v>
      </c>
      <c r="E101" s="42"/>
      <c r="F101" s="228" t="s">
        <v>2339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154</v>
      </c>
      <c r="AU101" s="19" t="s">
        <v>85</v>
      </c>
    </row>
    <row r="102" s="2" customFormat="1">
      <c r="A102" s="40"/>
      <c r="B102" s="41"/>
      <c r="C102" s="42"/>
      <c r="D102" s="232" t="s">
        <v>155</v>
      </c>
      <c r="E102" s="42"/>
      <c r="F102" s="233" t="s">
        <v>2341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155</v>
      </c>
      <c r="AU102" s="19" t="s">
        <v>85</v>
      </c>
    </row>
    <row r="103" s="2" customFormat="1" ht="14.4" customHeight="1">
      <c r="A103" s="40"/>
      <c r="B103" s="41"/>
      <c r="C103" s="282" t="s">
        <v>198</v>
      </c>
      <c r="D103" s="282" t="s">
        <v>630</v>
      </c>
      <c r="E103" s="283" t="s">
        <v>2342</v>
      </c>
      <c r="F103" s="284" t="s">
        <v>2343</v>
      </c>
      <c r="G103" s="285" t="s">
        <v>150</v>
      </c>
      <c r="H103" s="286">
        <v>9</v>
      </c>
      <c r="I103" s="287"/>
      <c r="J103" s="288">
        <f>ROUND(I103*H103,2)</f>
        <v>0</v>
      </c>
      <c r="K103" s="284" t="s">
        <v>19</v>
      </c>
      <c r="L103" s="289"/>
      <c r="M103" s="290" t="s">
        <v>19</v>
      </c>
      <c r="N103" s="291" t="s">
        <v>46</v>
      </c>
      <c r="O103" s="86"/>
      <c r="P103" s="223">
        <f>O103*H103</f>
        <v>0</v>
      </c>
      <c r="Q103" s="223">
        <v>0.00036000000000000002</v>
      </c>
      <c r="R103" s="223">
        <f>Q103*H103</f>
        <v>0.0032400000000000003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549</v>
      </c>
      <c r="AT103" s="225" t="s">
        <v>630</v>
      </c>
      <c r="AU103" s="225" t="s">
        <v>85</v>
      </c>
      <c r="AY103" s="19" t="s">
        <v>144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83</v>
      </c>
      <c r="BK103" s="226">
        <f>ROUND(I103*H103,2)</f>
        <v>0</v>
      </c>
      <c r="BL103" s="19" t="s">
        <v>203</v>
      </c>
      <c r="BM103" s="225" t="s">
        <v>2344</v>
      </c>
    </row>
    <row r="104" s="2" customFormat="1">
      <c r="A104" s="40"/>
      <c r="B104" s="41"/>
      <c r="C104" s="42"/>
      <c r="D104" s="227" t="s">
        <v>154</v>
      </c>
      <c r="E104" s="42"/>
      <c r="F104" s="228" t="s">
        <v>2343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154</v>
      </c>
      <c r="AU104" s="19" t="s">
        <v>85</v>
      </c>
    </row>
    <row r="105" s="2" customFormat="1" ht="14.4" customHeight="1">
      <c r="A105" s="40"/>
      <c r="B105" s="41"/>
      <c r="C105" s="214" t="s">
        <v>210</v>
      </c>
      <c r="D105" s="214" t="s">
        <v>147</v>
      </c>
      <c r="E105" s="215" t="s">
        <v>2233</v>
      </c>
      <c r="F105" s="216" t="s">
        <v>2234</v>
      </c>
      <c r="G105" s="217" t="s">
        <v>150</v>
      </c>
      <c r="H105" s="218">
        <v>1</v>
      </c>
      <c r="I105" s="219"/>
      <c r="J105" s="220">
        <f>ROUND(I105*H105,2)</f>
        <v>0</v>
      </c>
      <c r="K105" s="216" t="s">
        <v>159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203</v>
      </c>
      <c r="AT105" s="225" t="s">
        <v>147</v>
      </c>
      <c r="AU105" s="225" t="s">
        <v>85</v>
      </c>
      <c r="AY105" s="19" t="s">
        <v>144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203</v>
      </c>
      <c r="BM105" s="225" t="s">
        <v>2345</v>
      </c>
    </row>
    <row r="106" s="2" customFormat="1">
      <c r="A106" s="40"/>
      <c r="B106" s="41"/>
      <c r="C106" s="42"/>
      <c r="D106" s="227" t="s">
        <v>154</v>
      </c>
      <c r="E106" s="42"/>
      <c r="F106" s="228" t="s">
        <v>2234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154</v>
      </c>
      <c r="AU106" s="19" t="s">
        <v>85</v>
      </c>
    </row>
    <row r="107" s="2" customFormat="1">
      <c r="A107" s="40"/>
      <c r="B107" s="41"/>
      <c r="C107" s="42"/>
      <c r="D107" s="232" t="s">
        <v>155</v>
      </c>
      <c r="E107" s="42"/>
      <c r="F107" s="233" t="s">
        <v>2236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155</v>
      </c>
      <c r="AU107" s="19" t="s">
        <v>85</v>
      </c>
    </row>
    <row r="108" s="2" customFormat="1" ht="14.4" customHeight="1">
      <c r="A108" s="40"/>
      <c r="B108" s="41"/>
      <c r="C108" s="282" t="s">
        <v>216</v>
      </c>
      <c r="D108" s="282" t="s">
        <v>630</v>
      </c>
      <c r="E108" s="283" t="s">
        <v>2346</v>
      </c>
      <c r="F108" s="284" t="s">
        <v>2347</v>
      </c>
      <c r="G108" s="285" t="s">
        <v>150</v>
      </c>
      <c r="H108" s="286">
        <v>1</v>
      </c>
      <c r="I108" s="287"/>
      <c r="J108" s="288">
        <f>ROUND(I108*H108,2)</f>
        <v>0</v>
      </c>
      <c r="K108" s="284" t="s">
        <v>19</v>
      </c>
      <c r="L108" s="289"/>
      <c r="M108" s="290" t="s">
        <v>19</v>
      </c>
      <c r="N108" s="291" t="s">
        <v>46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549</v>
      </c>
      <c r="AT108" s="225" t="s">
        <v>630</v>
      </c>
      <c r="AU108" s="225" t="s">
        <v>85</v>
      </c>
      <c r="AY108" s="19" t="s">
        <v>144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203</v>
      </c>
      <c r="BM108" s="225" t="s">
        <v>2348</v>
      </c>
    </row>
    <row r="109" s="2" customFormat="1">
      <c r="A109" s="40"/>
      <c r="B109" s="41"/>
      <c r="C109" s="42"/>
      <c r="D109" s="227" t="s">
        <v>154</v>
      </c>
      <c r="E109" s="42"/>
      <c r="F109" s="228" t="s">
        <v>2347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154</v>
      </c>
      <c r="AU109" s="19" t="s">
        <v>85</v>
      </c>
    </row>
    <row r="110" s="2" customFormat="1" ht="14.4" customHeight="1">
      <c r="A110" s="40"/>
      <c r="B110" s="41"/>
      <c r="C110" s="282" t="s">
        <v>184</v>
      </c>
      <c r="D110" s="282" t="s">
        <v>630</v>
      </c>
      <c r="E110" s="283" t="s">
        <v>2349</v>
      </c>
      <c r="F110" s="284" t="s">
        <v>2350</v>
      </c>
      <c r="G110" s="285" t="s">
        <v>150</v>
      </c>
      <c r="H110" s="286">
        <v>3</v>
      </c>
      <c r="I110" s="287"/>
      <c r="J110" s="288">
        <f>ROUND(I110*H110,2)</f>
        <v>0</v>
      </c>
      <c r="K110" s="284" t="s">
        <v>19</v>
      </c>
      <c r="L110" s="289"/>
      <c r="M110" s="290" t="s">
        <v>19</v>
      </c>
      <c r="N110" s="291" t="s">
        <v>46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549</v>
      </c>
      <c r="AT110" s="225" t="s">
        <v>630</v>
      </c>
      <c r="AU110" s="225" t="s">
        <v>85</v>
      </c>
      <c r="AY110" s="19" t="s">
        <v>144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83</v>
      </c>
      <c r="BK110" s="226">
        <f>ROUND(I110*H110,2)</f>
        <v>0</v>
      </c>
      <c r="BL110" s="19" t="s">
        <v>203</v>
      </c>
      <c r="BM110" s="225" t="s">
        <v>2351</v>
      </c>
    </row>
    <row r="111" s="2" customFormat="1">
      <c r="A111" s="40"/>
      <c r="B111" s="41"/>
      <c r="C111" s="42"/>
      <c r="D111" s="227" t="s">
        <v>154</v>
      </c>
      <c r="E111" s="42"/>
      <c r="F111" s="228" t="s">
        <v>2350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154</v>
      </c>
      <c r="AU111" s="19" t="s">
        <v>85</v>
      </c>
    </row>
    <row r="112" s="2" customFormat="1" ht="14.4" customHeight="1">
      <c r="A112" s="40"/>
      <c r="B112" s="41"/>
      <c r="C112" s="214" t="s">
        <v>233</v>
      </c>
      <c r="D112" s="214" t="s">
        <v>147</v>
      </c>
      <c r="E112" s="215" t="s">
        <v>2352</v>
      </c>
      <c r="F112" s="216" t="s">
        <v>2353</v>
      </c>
      <c r="G112" s="217" t="s">
        <v>150</v>
      </c>
      <c r="H112" s="218">
        <v>1</v>
      </c>
      <c r="I112" s="219"/>
      <c r="J112" s="220">
        <f>ROUND(I112*H112,2)</f>
        <v>0</v>
      </c>
      <c r="K112" s="216" t="s">
        <v>2147</v>
      </c>
      <c r="L112" s="46"/>
      <c r="M112" s="221" t="s">
        <v>19</v>
      </c>
      <c r="N112" s="222" t="s">
        <v>46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203</v>
      </c>
      <c r="AT112" s="225" t="s">
        <v>147</v>
      </c>
      <c r="AU112" s="225" t="s">
        <v>85</v>
      </c>
      <c r="AY112" s="19" t="s">
        <v>144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83</v>
      </c>
      <c r="BK112" s="226">
        <f>ROUND(I112*H112,2)</f>
        <v>0</v>
      </c>
      <c r="BL112" s="19" t="s">
        <v>203</v>
      </c>
      <c r="BM112" s="225" t="s">
        <v>2354</v>
      </c>
    </row>
    <row r="113" s="2" customFormat="1">
      <c r="A113" s="40"/>
      <c r="B113" s="41"/>
      <c r="C113" s="42"/>
      <c r="D113" s="227" t="s">
        <v>154</v>
      </c>
      <c r="E113" s="42"/>
      <c r="F113" s="228" t="s">
        <v>2353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154</v>
      </c>
      <c r="AU113" s="19" t="s">
        <v>85</v>
      </c>
    </row>
    <row r="114" s="2" customFormat="1">
      <c r="A114" s="40"/>
      <c r="B114" s="41"/>
      <c r="C114" s="42"/>
      <c r="D114" s="232" t="s">
        <v>155</v>
      </c>
      <c r="E114" s="42"/>
      <c r="F114" s="233" t="s">
        <v>2355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155</v>
      </c>
      <c r="AU114" s="19" t="s">
        <v>85</v>
      </c>
    </row>
    <row r="115" s="2" customFormat="1" ht="14.4" customHeight="1">
      <c r="A115" s="40"/>
      <c r="B115" s="41"/>
      <c r="C115" s="282" t="s">
        <v>238</v>
      </c>
      <c r="D115" s="282" t="s">
        <v>630</v>
      </c>
      <c r="E115" s="283" t="s">
        <v>2356</v>
      </c>
      <c r="F115" s="284" t="s">
        <v>2357</v>
      </c>
      <c r="G115" s="285" t="s">
        <v>150</v>
      </c>
      <c r="H115" s="286">
        <v>1</v>
      </c>
      <c r="I115" s="287"/>
      <c r="J115" s="288">
        <f>ROUND(I115*H115,2)</f>
        <v>0</v>
      </c>
      <c r="K115" s="284" t="s">
        <v>19</v>
      </c>
      <c r="L115" s="289"/>
      <c r="M115" s="290" t="s">
        <v>19</v>
      </c>
      <c r="N115" s="291" t="s">
        <v>46</v>
      </c>
      <c r="O115" s="86"/>
      <c r="P115" s="223">
        <f>O115*H115</f>
        <v>0</v>
      </c>
      <c r="Q115" s="223">
        <v>0.00040000000000000002</v>
      </c>
      <c r="R115" s="223">
        <f>Q115*H115</f>
        <v>0.00040000000000000002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549</v>
      </c>
      <c r="AT115" s="225" t="s">
        <v>630</v>
      </c>
      <c r="AU115" s="225" t="s">
        <v>85</v>
      </c>
      <c r="AY115" s="19" t="s">
        <v>144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83</v>
      </c>
      <c r="BK115" s="226">
        <f>ROUND(I115*H115,2)</f>
        <v>0</v>
      </c>
      <c r="BL115" s="19" t="s">
        <v>203</v>
      </c>
      <c r="BM115" s="225" t="s">
        <v>2358</v>
      </c>
    </row>
    <row r="116" s="2" customFormat="1">
      <c r="A116" s="40"/>
      <c r="B116" s="41"/>
      <c r="C116" s="42"/>
      <c r="D116" s="227" t="s">
        <v>154</v>
      </c>
      <c r="E116" s="42"/>
      <c r="F116" s="228" t="s">
        <v>2357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154</v>
      </c>
      <c r="AU116" s="19" t="s">
        <v>85</v>
      </c>
    </row>
    <row r="117" s="2" customFormat="1" ht="14.4" customHeight="1">
      <c r="A117" s="40"/>
      <c r="B117" s="41"/>
      <c r="C117" s="214" t="s">
        <v>243</v>
      </c>
      <c r="D117" s="214" t="s">
        <v>147</v>
      </c>
      <c r="E117" s="215" t="s">
        <v>2359</v>
      </c>
      <c r="F117" s="216" t="s">
        <v>2360</v>
      </c>
      <c r="G117" s="217" t="s">
        <v>150</v>
      </c>
      <c r="H117" s="218">
        <v>20</v>
      </c>
      <c r="I117" s="219"/>
      <c r="J117" s="220">
        <f>ROUND(I117*H117,2)</f>
        <v>0</v>
      </c>
      <c r="K117" s="216" t="s">
        <v>159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203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203</v>
      </c>
      <c r="BM117" s="225" t="s">
        <v>2361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2360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2" customFormat="1">
      <c r="A119" s="40"/>
      <c r="B119" s="41"/>
      <c r="C119" s="42"/>
      <c r="D119" s="232" t="s">
        <v>155</v>
      </c>
      <c r="E119" s="42"/>
      <c r="F119" s="233" t="s">
        <v>2362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155</v>
      </c>
      <c r="AU119" s="19" t="s">
        <v>85</v>
      </c>
    </row>
    <row r="120" s="2" customFormat="1" ht="14.4" customHeight="1">
      <c r="A120" s="40"/>
      <c r="B120" s="41"/>
      <c r="C120" s="282" t="s">
        <v>258</v>
      </c>
      <c r="D120" s="282" t="s">
        <v>630</v>
      </c>
      <c r="E120" s="283" t="s">
        <v>2363</v>
      </c>
      <c r="F120" s="284" t="s">
        <v>2364</v>
      </c>
      <c r="G120" s="285" t="s">
        <v>150</v>
      </c>
      <c r="H120" s="286">
        <v>20</v>
      </c>
      <c r="I120" s="287"/>
      <c r="J120" s="288">
        <f>ROUND(I120*H120,2)</f>
        <v>0</v>
      </c>
      <c r="K120" s="284" t="s">
        <v>19</v>
      </c>
      <c r="L120" s="289"/>
      <c r="M120" s="290" t="s">
        <v>19</v>
      </c>
      <c r="N120" s="291" t="s">
        <v>46</v>
      </c>
      <c r="O120" s="86"/>
      <c r="P120" s="223">
        <f>O120*H120</f>
        <v>0</v>
      </c>
      <c r="Q120" s="223">
        <v>0.00020000000000000001</v>
      </c>
      <c r="R120" s="223">
        <f>Q120*H120</f>
        <v>0.0040000000000000001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549</v>
      </c>
      <c r="AT120" s="225" t="s">
        <v>630</v>
      </c>
      <c r="AU120" s="225" t="s">
        <v>85</v>
      </c>
      <c r="AY120" s="19" t="s">
        <v>144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203</v>
      </c>
      <c r="BM120" s="225" t="s">
        <v>2365</v>
      </c>
    </row>
    <row r="121" s="2" customFormat="1">
      <c r="A121" s="40"/>
      <c r="B121" s="41"/>
      <c r="C121" s="42"/>
      <c r="D121" s="227" t="s">
        <v>154</v>
      </c>
      <c r="E121" s="42"/>
      <c r="F121" s="228" t="s">
        <v>2364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154</v>
      </c>
      <c r="AU121" s="19" t="s">
        <v>85</v>
      </c>
    </row>
    <row r="122" s="2" customFormat="1" ht="14.4" customHeight="1">
      <c r="A122" s="40"/>
      <c r="B122" s="41"/>
      <c r="C122" s="214" t="s">
        <v>283</v>
      </c>
      <c r="D122" s="214" t="s">
        <v>147</v>
      </c>
      <c r="E122" s="215" t="s">
        <v>2240</v>
      </c>
      <c r="F122" s="216" t="s">
        <v>2241</v>
      </c>
      <c r="G122" s="217" t="s">
        <v>150</v>
      </c>
      <c r="H122" s="218">
        <v>4</v>
      </c>
      <c r="I122" s="219"/>
      <c r="J122" s="220">
        <f>ROUND(I122*H122,2)</f>
        <v>0</v>
      </c>
      <c r="K122" s="216" t="s">
        <v>2147</v>
      </c>
      <c r="L122" s="46"/>
      <c r="M122" s="221" t="s">
        <v>19</v>
      </c>
      <c r="N122" s="222" t="s">
        <v>46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203</v>
      </c>
      <c r="AT122" s="225" t="s">
        <v>147</v>
      </c>
      <c r="AU122" s="225" t="s">
        <v>85</v>
      </c>
      <c r="AY122" s="19" t="s">
        <v>144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83</v>
      </c>
      <c r="BK122" s="226">
        <f>ROUND(I122*H122,2)</f>
        <v>0</v>
      </c>
      <c r="BL122" s="19" t="s">
        <v>203</v>
      </c>
      <c r="BM122" s="225" t="s">
        <v>2366</v>
      </c>
    </row>
    <row r="123" s="2" customFormat="1">
      <c r="A123" s="40"/>
      <c r="B123" s="41"/>
      <c r="C123" s="42"/>
      <c r="D123" s="227" t="s">
        <v>154</v>
      </c>
      <c r="E123" s="42"/>
      <c r="F123" s="228" t="s">
        <v>2241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154</v>
      </c>
      <c r="AU123" s="19" t="s">
        <v>85</v>
      </c>
    </row>
    <row r="124" s="2" customFormat="1">
      <c r="A124" s="40"/>
      <c r="B124" s="41"/>
      <c r="C124" s="42"/>
      <c r="D124" s="232" t="s">
        <v>155</v>
      </c>
      <c r="E124" s="42"/>
      <c r="F124" s="233" t="s">
        <v>2243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155</v>
      </c>
      <c r="AU124" s="19" t="s">
        <v>85</v>
      </c>
    </row>
    <row r="125" s="2" customFormat="1" ht="14.4" customHeight="1">
      <c r="A125" s="40"/>
      <c r="B125" s="41"/>
      <c r="C125" s="282" t="s">
        <v>8</v>
      </c>
      <c r="D125" s="282" t="s">
        <v>630</v>
      </c>
      <c r="E125" s="283" t="s">
        <v>2244</v>
      </c>
      <c r="F125" s="284" t="s">
        <v>2245</v>
      </c>
      <c r="G125" s="285" t="s">
        <v>150</v>
      </c>
      <c r="H125" s="286">
        <v>4</v>
      </c>
      <c r="I125" s="287"/>
      <c r="J125" s="288">
        <f>ROUND(I125*H125,2)</f>
        <v>0</v>
      </c>
      <c r="K125" s="284" t="s">
        <v>19</v>
      </c>
      <c r="L125" s="289"/>
      <c r="M125" s="290" t="s">
        <v>19</v>
      </c>
      <c r="N125" s="291" t="s">
        <v>46</v>
      </c>
      <c r="O125" s="86"/>
      <c r="P125" s="223">
        <f>O125*H125</f>
        <v>0</v>
      </c>
      <c r="Q125" s="223">
        <v>0.00032000000000000003</v>
      </c>
      <c r="R125" s="223">
        <f>Q125*H125</f>
        <v>0.0012800000000000001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549</v>
      </c>
      <c r="AT125" s="225" t="s">
        <v>630</v>
      </c>
      <c r="AU125" s="225" t="s">
        <v>85</v>
      </c>
      <c r="AY125" s="19" t="s">
        <v>144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83</v>
      </c>
      <c r="BK125" s="226">
        <f>ROUND(I125*H125,2)</f>
        <v>0</v>
      </c>
      <c r="BL125" s="19" t="s">
        <v>203</v>
      </c>
      <c r="BM125" s="225" t="s">
        <v>2367</v>
      </c>
    </row>
    <row r="126" s="2" customFormat="1">
      <c r="A126" s="40"/>
      <c r="B126" s="41"/>
      <c r="C126" s="42"/>
      <c r="D126" s="227" t="s">
        <v>154</v>
      </c>
      <c r="E126" s="42"/>
      <c r="F126" s="228" t="s">
        <v>2245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154</v>
      </c>
      <c r="AU126" s="19" t="s">
        <v>85</v>
      </c>
    </row>
    <row r="127" s="2" customFormat="1" ht="14.4" customHeight="1">
      <c r="A127" s="40"/>
      <c r="B127" s="41"/>
      <c r="C127" s="214" t="s">
        <v>203</v>
      </c>
      <c r="D127" s="214" t="s">
        <v>147</v>
      </c>
      <c r="E127" s="215" t="s">
        <v>2368</v>
      </c>
      <c r="F127" s="216" t="s">
        <v>2369</v>
      </c>
      <c r="G127" s="217" t="s">
        <v>150</v>
      </c>
      <c r="H127" s="218">
        <v>1</v>
      </c>
      <c r="I127" s="219"/>
      <c r="J127" s="220">
        <f>ROUND(I127*H127,2)</f>
        <v>0</v>
      </c>
      <c r="K127" s="216" t="s">
        <v>2147</v>
      </c>
      <c r="L127" s="46"/>
      <c r="M127" s="221" t="s">
        <v>19</v>
      </c>
      <c r="N127" s="222" t="s">
        <v>46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203</v>
      </c>
      <c r="AT127" s="225" t="s">
        <v>147</v>
      </c>
      <c r="AU127" s="225" t="s">
        <v>85</v>
      </c>
      <c r="AY127" s="19" t="s">
        <v>144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83</v>
      </c>
      <c r="BK127" s="226">
        <f>ROUND(I127*H127,2)</f>
        <v>0</v>
      </c>
      <c r="BL127" s="19" t="s">
        <v>203</v>
      </c>
      <c r="BM127" s="225" t="s">
        <v>2370</v>
      </c>
    </row>
    <row r="128" s="2" customFormat="1">
      <c r="A128" s="40"/>
      <c r="B128" s="41"/>
      <c r="C128" s="42"/>
      <c r="D128" s="227" t="s">
        <v>154</v>
      </c>
      <c r="E128" s="42"/>
      <c r="F128" s="228" t="s">
        <v>2369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154</v>
      </c>
      <c r="AU128" s="19" t="s">
        <v>85</v>
      </c>
    </row>
    <row r="129" s="2" customFormat="1">
      <c r="A129" s="40"/>
      <c r="B129" s="41"/>
      <c r="C129" s="42"/>
      <c r="D129" s="232" t="s">
        <v>155</v>
      </c>
      <c r="E129" s="42"/>
      <c r="F129" s="233" t="s">
        <v>2371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155</v>
      </c>
      <c r="AU129" s="19" t="s">
        <v>85</v>
      </c>
    </row>
    <row r="130" s="2" customFormat="1" ht="14.4" customHeight="1">
      <c r="A130" s="40"/>
      <c r="B130" s="41"/>
      <c r="C130" s="282" t="s">
        <v>191</v>
      </c>
      <c r="D130" s="282" t="s">
        <v>630</v>
      </c>
      <c r="E130" s="283" t="s">
        <v>2372</v>
      </c>
      <c r="F130" s="284" t="s">
        <v>2373</v>
      </c>
      <c r="G130" s="285" t="s">
        <v>150</v>
      </c>
      <c r="H130" s="286">
        <v>1</v>
      </c>
      <c r="I130" s="287"/>
      <c r="J130" s="288">
        <f>ROUND(I130*H130,2)</f>
        <v>0</v>
      </c>
      <c r="K130" s="284" t="s">
        <v>19</v>
      </c>
      <c r="L130" s="289"/>
      <c r="M130" s="290" t="s">
        <v>19</v>
      </c>
      <c r="N130" s="291" t="s">
        <v>46</v>
      </c>
      <c r="O130" s="86"/>
      <c r="P130" s="223">
        <f>O130*H130</f>
        <v>0</v>
      </c>
      <c r="Q130" s="223">
        <v>0.00038000000000000002</v>
      </c>
      <c r="R130" s="223">
        <f>Q130*H130</f>
        <v>0.00038000000000000002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549</v>
      </c>
      <c r="AT130" s="225" t="s">
        <v>630</v>
      </c>
      <c r="AU130" s="225" t="s">
        <v>85</v>
      </c>
      <c r="AY130" s="19" t="s">
        <v>144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83</v>
      </c>
      <c r="BK130" s="226">
        <f>ROUND(I130*H130,2)</f>
        <v>0</v>
      </c>
      <c r="BL130" s="19" t="s">
        <v>203</v>
      </c>
      <c r="BM130" s="225" t="s">
        <v>2374</v>
      </c>
    </row>
    <row r="131" s="2" customFormat="1">
      <c r="A131" s="40"/>
      <c r="B131" s="41"/>
      <c r="C131" s="42"/>
      <c r="D131" s="227" t="s">
        <v>154</v>
      </c>
      <c r="E131" s="42"/>
      <c r="F131" s="228" t="s">
        <v>2373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154</v>
      </c>
      <c r="AU131" s="19" t="s">
        <v>85</v>
      </c>
    </row>
    <row r="132" s="2" customFormat="1" ht="14.4" customHeight="1">
      <c r="A132" s="40"/>
      <c r="B132" s="41"/>
      <c r="C132" s="282" t="s">
        <v>227</v>
      </c>
      <c r="D132" s="282" t="s">
        <v>630</v>
      </c>
      <c r="E132" s="283" t="s">
        <v>2375</v>
      </c>
      <c r="F132" s="284" t="s">
        <v>2376</v>
      </c>
      <c r="G132" s="285" t="s">
        <v>1435</v>
      </c>
      <c r="H132" s="286">
        <v>1</v>
      </c>
      <c r="I132" s="287"/>
      <c r="J132" s="288">
        <f>ROUND(I132*H132,2)</f>
        <v>0</v>
      </c>
      <c r="K132" s="284" t="s">
        <v>19</v>
      </c>
      <c r="L132" s="289"/>
      <c r="M132" s="290" t="s">
        <v>19</v>
      </c>
      <c r="N132" s="291" t="s">
        <v>46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549</v>
      </c>
      <c r="AT132" s="225" t="s">
        <v>630</v>
      </c>
      <c r="AU132" s="225" t="s">
        <v>85</v>
      </c>
      <c r="AY132" s="19" t="s">
        <v>144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83</v>
      </c>
      <c r="BK132" s="226">
        <f>ROUND(I132*H132,2)</f>
        <v>0</v>
      </c>
      <c r="BL132" s="19" t="s">
        <v>203</v>
      </c>
      <c r="BM132" s="225" t="s">
        <v>2377</v>
      </c>
    </row>
    <row r="133" s="2" customFormat="1">
      <c r="A133" s="40"/>
      <c r="B133" s="41"/>
      <c r="C133" s="42"/>
      <c r="D133" s="227" t="s">
        <v>154</v>
      </c>
      <c r="E133" s="42"/>
      <c r="F133" s="228" t="s">
        <v>2376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154</v>
      </c>
      <c r="AU133" s="19" t="s">
        <v>85</v>
      </c>
    </row>
    <row r="134" s="2" customFormat="1" ht="14.4" customHeight="1">
      <c r="A134" s="40"/>
      <c r="B134" s="41"/>
      <c r="C134" s="282" t="s">
        <v>250</v>
      </c>
      <c r="D134" s="282" t="s">
        <v>630</v>
      </c>
      <c r="E134" s="283" t="s">
        <v>2378</v>
      </c>
      <c r="F134" s="284" t="s">
        <v>2379</v>
      </c>
      <c r="G134" s="285" t="s">
        <v>19</v>
      </c>
      <c r="H134" s="286">
        <v>1</v>
      </c>
      <c r="I134" s="287"/>
      <c r="J134" s="288">
        <f>ROUND(I134*H134,2)</f>
        <v>0</v>
      </c>
      <c r="K134" s="284" t="s">
        <v>19</v>
      </c>
      <c r="L134" s="289"/>
      <c r="M134" s="290" t="s">
        <v>19</v>
      </c>
      <c r="N134" s="291" t="s">
        <v>46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549</v>
      </c>
      <c r="AT134" s="225" t="s">
        <v>630</v>
      </c>
      <c r="AU134" s="225" t="s">
        <v>85</v>
      </c>
      <c r="AY134" s="19" t="s">
        <v>144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83</v>
      </c>
      <c r="BK134" s="226">
        <f>ROUND(I134*H134,2)</f>
        <v>0</v>
      </c>
      <c r="BL134" s="19" t="s">
        <v>203</v>
      </c>
      <c r="BM134" s="225" t="s">
        <v>2380</v>
      </c>
    </row>
    <row r="135" s="2" customFormat="1">
      <c r="A135" s="40"/>
      <c r="B135" s="41"/>
      <c r="C135" s="42"/>
      <c r="D135" s="227" t="s">
        <v>154</v>
      </c>
      <c r="E135" s="42"/>
      <c r="F135" s="228" t="s">
        <v>2379</v>
      </c>
      <c r="G135" s="42"/>
      <c r="H135" s="42"/>
      <c r="I135" s="229"/>
      <c r="J135" s="42"/>
      <c r="K135" s="42"/>
      <c r="L135" s="46"/>
      <c r="M135" s="257"/>
      <c r="N135" s="258"/>
      <c r="O135" s="259"/>
      <c r="P135" s="259"/>
      <c r="Q135" s="259"/>
      <c r="R135" s="259"/>
      <c r="S135" s="259"/>
      <c r="T135" s="26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154</v>
      </c>
      <c r="AU135" s="19" t="s">
        <v>85</v>
      </c>
    </row>
    <row r="136" s="2" customFormat="1" ht="6.96" customHeight="1">
      <c r="A136" s="40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46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sheetProtection sheet="1" autoFilter="0" formatColumns="0" formatRows="0" objects="1" scenarios="1" spinCount="100000" saltValue="+38y4fc/lNVywIr5zV/ImHt6HBXHmvJZA+yrZ4x932lRkbMoxsGgYKhkoY4/VTblIeEckTDS8pXVh5UdUix9Pg==" hashValue="wDxlL1MwQ14m7nRQiykE7L6h6qZJpmEQmzmBHK2Tz8p/axcelGsyo/vvjA0w8G8kytfvZ6+JEJHtsjI5tdJXaA==" algorithmName="SHA-512" password="CC35"/>
  <autoFilter ref="C86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1_01/741136321"/>
    <hyperlink ref="F97" r:id="rId2" display="https://podminky.urs.cz/item/CS_URS_2021_01/741210002"/>
    <hyperlink ref="F102" r:id="rId3" display="https://podminky.urs.cz/item/CS_URS_2021_01/741320165"/>
    <hyperlink ref="F107" r:id="rId4" display="https://podminky.urs.cz/item/CS_URS_2021_02/741320171"/>
    <hyperlink ref="F114" r:id="rId5" display="https://podminky.urs.cz/item/CS_URS_2021_01/741320201"/>
    <hyperlink ref="F119" r:id="rId6" display="https://podminky.urs.cz/item/CS_URS_2021_02/741321001"/>
    <hyperlink ref="F124" r:id="rId7" display="https://podminky.urs.cz/item/CS_URS_2021_01/741321043"/>
    <hyperlink ref="F129" r:id="rId8" display="https://podminky.urs.cz/item/CS_URS_2021_01/74132206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9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851563" style="1" customWidth="1"/>
    <col min="2" max="2" width="1.148438" style="1" customWidth="1"/>
    <col min="3" max="3" width="4.421875" style="1" customWidth="1"/>
    <col min="4" max="4" width="4.574219" style="1" customWidth="1"/>
    <col min="5" max="5" width="18.28125" style="1" customWidth="1"/>
    <col min="6" max="6" width="108.0039" style="1" customWidth="1"/>
    <col min="7" max="7" width="8.003906" style="1" customWidth="1"/>
    <col min="8" max="8" width="15.00391" style="1" customWidth="1"/>
    <col min="9" max="9" width="16.85156" style="1" customWidth="1"/>
    <col min="10" max="10" width="23.85156" style="1" customWidth="1"/>
    <col min="11" max="11" width="23.85156" style="1" customWidth="1"/>
    <col min="12" max="12" width="10.00391" style="1" customWidth="1"/>
    <col min="13" max="13" width="11.57422" style="1" hidden="1" customWidth="1"/>
    <col min="14" max="14" width="9.140625" style="1" hidden="1"/>
    <col min="15" max="15" width="15.14063" style="1" hidden="1" customWidth="1"/>
    <col min="16" max="16" width="15.14063" style="1" hidden="1" customWidth="1"/>
    <col min="17" max="17" width="15.14063" style="1" hidden="1" customWidth="1"/>
    <col min="18" max="18" width="15.14063" style="1" hidden="1" customWidth="1"/>
    <col min="19" max="19" width="15.14063" style="1" hidden="1" customWidth="1"/>
    <col min="20" max="20" width="15.14063" style="1" hidden="1" customWidth="1"/>
    <col min="21" max="21" width="17.42188" style="1" hidden="1" customWidth="1"/>
    <col min="22" max="22" width="13.14063" style="1" customWidth="1"/>
    <col min="23" max="23" width="17.42188" style="1" customWidth="1"/>
    <col min="24" max="24" width="13.14063" style="1" customWidth="1"/>
    <col min="25" max="25" width="16.00391" style="1" customWidth="1"/>
    <col min="26" max="26" width="11.71094" style="1" customWidth="1"/>
    <col min="27" max="27" width="16.00391" style="1" customWidth="1"/>
    <col min="28" max="28" width="17.42188" style="1" customWidth="1"/>
    <col min="29" max="29" width="11.71094" style="1" customWidth="1"/>
    <col min="30" max="30" width="16.00391" style="1" customWidth="1"/>
    <col min="31" max="31" width="17.42188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85</v>
      </c>
    </row>
    <row r="4" s="1" customFormat="1" ht="24.96" customHeight="1">
      <c r="B4" s="22"/>
      <c r="D4" s="142" t="s">
        <v>114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4.4" customHeight="1">
      <c r="B7" s="22"/>
      <c r="E7" s="145" t="str">
        <f>'Rekapitulace stavby'!K6</f>
        <v>Rekonstrukce výukových prostor FUD v Kampusu UJEP - v06</v>
      </c>
      <c r="F7" s="144"/>
      <c r="G7" s="144"/>
      <c r="H7" s="144"/>
      <c r="L7" s="22"/>
    </row>
    <row r="8" s="1" customFormat="1" ht="12" customHeight="1">
      <c r="B8" s="22"/>
      <c r="D8" s="144" t="s">
        <v>115</v>
      </c>
      <c r="L8" s="22"/>
    </row>
    <row r="9" s="2" customFormat="1" ht="14.4" customHeight="1">
      <c r="A9" s="40"/>
      <c r="B9" s="46"/>
      <c r="C9" s="40"/>
      <c r="D9" s="40"/>
      <c r="E9" s="145" t="s">
        <v>2134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2135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5.6" customHeight="1">
      <c r="A11" s="40"/>
      <c r="B11" s="46"/>
      <c r="C11" s="40"/>
      <c r="D11" s="40"/>
      <c r="E11" s="147" t="s">
        <v>2381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2137</v>
      </c>
      <c r="G14" s="40"/>
      <c r="H14" s="40"/>
      <c r="I14" s="144" t="s">
        <v>23</v>
      </c>
      <c r="J14" s="148" t="str">
        <f>'Rekapitulace stavby'!AN8</f>
        <v>28. 2. 2023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2137</v>
      </c>
      <c r="F17" s="40"/>
      <c r="G17" s="40"/>
      <c r="H17" s="40"/>
      <c r="I17" s="144" t="s">
        <v>29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31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33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2137</v>
      </c>
      <c r="F23" s="40"/>
      <c r="G23" s="40"/>
      <c r="H23" s="40"/>
      <c r="I23" s="144" t="s">
        <v>29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38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2137</v>
      </c>
      <c r="F26" s="40"/>
      <c r="G26" s="40"/>
      <c r="H26" s="40"/>
      <c r="I26" s="144" t="s">
        <v>29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39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4.4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41</v>
      </c>
      <c r="E32" s="40"/>
      <c r="F32" s="40"/>
      <c r="G32" s="40"/>
      <c r="H32" s="40"/>
      <c r="I32" s="40"/>
      <c r="J32" s="155">
        <f>ROUND(J94,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43</v>
      </c>
      <c r="G34" s="40"/>
      <c r="H34" s="40"/>
      <c r="I34" s="156" t="s">
        <v>42</v>
      </c>
      <c r="J34" s="156" t="s">
        <v>44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45</v>
      </c>
      <c r="E35" s="144" t="s">
        <v>46</v>
      </c>
      <c r="F35" s="158">
        <f>ROUND((SUM(BE94:BE184)),  2)</f>
        <v>0</v>
      </c>
      <c r="G35" s="40"/>
      <c r="H35" s="40"/>
      <c r="I35" s="159">
        <v>0.20999999999999999</v>
      </c>
      <c r="J35" s="158">
        <f>ROUND(((SUM(BE94:BE184))*I35),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47</v>
      </c>
      <c r="F36" s="158">
        <f>ROUND((SUM(BF94:BF184)),  2)</f>
        <v>0</v>
      </c>
      <c r="G36" s="40"/>
      <c r="H36" s="40"/>
      <c r="I36" s="159">
        <v>0.14999999999999999</v>
      </c>
      <c r="J36" s="158">
        <f>ROUND(((SUM(BF94:BF184))*I36),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48</v>
      </c>
      <c r="F37" s="158">
        <f>ROUND((SUM(BG94:BG184)),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49</v>
      </c>
      <c r="F38" s="158">
        <f>ROUND((SUM(BH94:BH184)),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50</v>
      </c>
      <c r="F39" s="158">
        <f>ROUND((SUM(BI94:BI184)),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51</v>
      </c>
      <c r="E41" s="162"/>
      <c r="F41" s="162"/>
      <c r="G41" s="163" t="s">
        <v>52</v>
      </c>
      <c r="H41" s="164" t="s">
        <v>53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4.4" customHeight="1">
      <c r="A50" s="40"/>
      <c r="B50" s="41"/>
      <c r="C50" s="42"/>
      <c r="D50" s="42"/>
      <c r="E50" s="171" t="str">
        <f>E7</f>
        <v>Rekonstrukce výukových prostor FUD v Kampusu UJEP - v06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4.4" customHeight="1">
      <c r="A52" s="40"/>
      <c r="B52" s="41"/>
      <c r="C52" s="42"/>
      <c r="D52" s="42"/>
      <c r="E52" s="171" t="s">
        <v>2134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2135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6" customHeight="1">
      <c r="A54" s="40"/>
      <c r="B54" s="41"/>
      <c r="C54" s="42"/>
      <c r="D54" s="42"/>
      <c r="E54" s="71" t="str">
        <f>E11</f>
        <v>03 - Slaboproudá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28. 2. 2023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6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33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6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118</v>
      </c>
      <c r="D61" s="173"/>
      <c r="E61" s="173"/>
      <c r="F61" s="173"/>
      <c r="G61" s="173"/>
      <c r="H61" s="173"/>
      <c r="I61" s="173"/>
      <c r="J61" s="174" t="s">
        <v>119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73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120</v>
      </c>
    </row>
    <row r="64" s="9" customFormat="1" ht="24.96" customHeight="1">
      <c r="A64" s="9"/>
      <c r="B64" s="176"/>
      <c r="C64" s="177"/>
      <c r="D64" s="178" t="s">
        <v>289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297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300</v>
      </c>
      <c r="E66" s="179"/>
      <c r="F66" s="179"/>
      <c r="G66" s="179"/>
      <c r="H66" s="179"/>
      <c r="I66" s="179"/>
      <c r="J66" s="180">
        <f>J103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307</v>
      </c>
      <c r="E67" s="184"/>
      <c r="F67" s="184"/>
      <c r="G67" s="184"/>
      <c r="H67" s="184"/>
      <c r="I67" s="184"/>
      <c r="J67" s="185">
        <f>J104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2382</v>
      </c>
      <c r="E68" s="184"/>
      <c r="F68" s="184"/>
      <c r="G68" s="184"/>
      <c r="H68" s="184"/>
      <c r="I68" s="184"/>
      <c r="J68" s="185">
        <f>J142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6"/>
      <c r="C69" s="177"/>
      <c r="D69" s="178" t="s">
        <v>121</v>
      </c>
      <c r="E69" s="179"/>
      <c r="F69" s="179"/>
      <c r="G69" s="179"/>
      <c r="H69" s="179"/>
      <c r="I69" s="179"/>
      <c r="J69" s="180">
        <f>J169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2"/>
      <c r="C70" s="127"/>
      <c r="D70" s="183" t="s">
        <v>125</v>
      </c>
      <c r="E70" s="184"/>
      <c r="F70" s="184"/>
      <c r="G70" s="184"/>
      <c r="H70" s="184"/>
      <c r="I70" s="184"/>
      <c r="J70" s="185">
        <f>J170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126</v>
      </c>
      <c r="E71" s="184"/>
      <c r="F71" s="184"/>
      <c r="G71" s="184"/>
      <c r="H71" s="184"/>
      <c r="I71" s="184"/>
      <c r="J71" s="185">
        <f>J177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128</v>
      </c>
      <c r="E72" s="184"/>
      <c r="F72" s="184"/>
      <c r="G72" s="184"/>
      <c r="H72" s="184"/>
      <c r="I72" s="184"/>
      <c r="J72" s="185">
        <f>J181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129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4.4" customHeight="1">
      <c r="A82" s="40"/>
      <c r="B82" s="41"/>
      <c r="C82" s="42"/>
      <c r="D82" s="42"/>
      <c r="E82" s="171" t="str">
        <f>E7</f>
        <v>Rekonstrukce výukových prostor FUD v Kampusu UJEP - v06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115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4.4" customHeight="1">
      <c r="A84" s="40"/>
      <c r="B84" s="41"/>
      <c r="C84" s="42"/>
      <c r="D84" s="42"/>
      <c r="E84" s="171" t="s">
        <v>2134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2135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6" customHeight="1">
      <c r="A86" s="40"/>
      <c r="B86" s="41"/>
      <c r="C86" s="42"/>
      <c r="D86" s="42"/>
      <c r="E86" s="71" t="str">
        <f>E11</f>
        <v>03 - Slaboproudá elektroinstalace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 xml:space="preserve"> </v>
      </c>
      <c r="G88" s="42"/>
      <c r="H88" s="42"/>
      <c r="I88" s="34" t="s">
        <v>23</v>
      </c>
      <c r="J88" s="74" t="str">
        <f>IF(J14="","",J14)</f>
        <v>28. 2. 2023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6" customHeight="1">
      <c r="A90" s="40"/>
      <c r="B90" s="41"/>
      <c r="C90" s="34" t="s">
        <v>25</v>
      </c>
      <c r="D90" s="42"/>
      <c r="E90" s="42"/>
      <c r="F90" s="29" t="str">
        <f>E17</f>
        <v xml:space="preserve"> </v>
      </c>
      <c r="G90" s="42"/>
      <c r="H90" s="42"/>
      <c r="I90" s="34" t="s">
        <v>33</v>
      </c>
      <c r="J90" s="38" t="str">
        <f>E23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6" customHeight="1">
      <c r="A91" s="40"/>
      <c r="B91" s="41"/>
      <c r="C91" s="34" t="s">
        <v>31</v>
      </c>
      <c r="D91" s="42"/>
      <c r="E91" s="42"/>
      <c r="F91" s="29" t="str">
        <f>IF(E20="","",E20)</f>
        <v>Vyplň údaj</v>
      </c>
      <c r="G91" s="42"/>
      <c r="H91" s="42"/>
      <c r="I91" s="34" t="s">
        <v>38</v>
      </c>
      <c r="J91" s="38" t="str">
        <f>E26</f>
        <v xml:space="preserve"> 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7"/>
      <c r="B93" s="188"/>
      <c r="C93" s="189" t="s">
        <v>130</v>
      </c>
      <c r="D93" s="190" t="s">
        <v>60</v>
      </c>
      <c r="E93" s="190" t="s">
        <v>56</v>
      </c>
      <c r="F93" s="190" t="s">
        <v>57</v>
      </c>
      <c r="G93" s="190" t="s">
        <v>131</v>
      </c>
      <c r="H93" s="190" t="s">
        <v>132</v>
      </c>
      <c r="I93" s="190" t="s">
        <v>133</v>
      </c>
      <c r="J93" s="190" t="s">
        <v>119</v>
      </c>
      <c r="K93" s="191" t="s">
        <v>134</v>
      </c>
      <c r="L93" s="192"/>
      <c r="M93" s="94" t="s">
        <v>19</v>
      </c>
      <c r="N93" s="95" t="s">
        <v>45</v>
      </c>
      <c r="O93" s="95" t="s">
        <v>135</v>
      </c>
      <c r="P93" s="95" t="s">
        <v>136</v>
      </c>
      <c r="Q93" s="95" t="s">
        <v>137</v>
      </c>
      <c r="R93" s="95" t="s">
        <v>138</v>
      </c>
      <c r="S93" s="95" t="s">
        <v>139</v>
      </c>
      <c r="T93" s="96" t="s">
        <v>140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="2" customFormat="1" ht="22.8" customHeight="1">
      <c r="A94" s="40"/>
      <c r="B94" s="41"/>
      <c r="C94" s="101" t="s">
        <v>141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P95+P103+P169</f>
        <v>0</v>
      </c>
      <c r="Q94" s="98"/>
      <c r="R94" s="195">
        <f>R95+R103+R169</f>
        <v>0.12808481999999999</v>
      </c>
      <c r="S94" s="98"/>
      <c r="T94" s="196">
        <f>T95+T103+T169</f>
        <v>0.072000000000000008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74</v>
      </c>
      <c r="AU94" s="19" t="s">
        <v>120</v>
      </c>
      <c r="BK94" s="197">
        <f>BK95+BK103+BK169</f>
        <v>0</v>
      </c>
    </row>
    <row r="95" s="12" customFormat="1" ht="25.92" customHeight="1">
      <c r="A95" s="12"/>
      <c r="B95" s="198"/>
      <c r="C95" s="199"/>
      <c r="D95" s="200" t="s">
        <v>74</v>
      </c>
      <c r="E95" s="201" t="s">
        <v>316</v>
      </c>
      <c r="F95" s="201" t="s">
        <v>317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</f>
        <v>0</v>
      </c>
      <c r="Q95" s="206"/>
      <c r="R95" s="207">
        <f>R96</f>
        <v>0.00080000000000000004</v>
      </c>
      <c r="S95" s="206"/>
      <c r="T95" s="208">
        <f>T96</f>
        <v>0.072000000000000008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83</v>
      </c>
      <c r="AT95" s="210" t="s">
        <v>74</v>
      </c>
      <c r="AU95" s="210" t="s">
        <v>75</v>
      </c>
      <c r="AY95" s="209" t="s">
        <v>144</v>
      </c>
      <c r="BK95" s="211">
        <f>BK96</f>
        <v>0</v>
      </c>
    </row>
    <row r="96" s="12" customFormat="1" ht="22.8" customHeight="1">
      <c r="A96" s="12"/>
      <c r="B96" s="198"/>
      <c r="C96" s="199"/>
      <c r="D96" s="200" t="s">
        <v>74</v>
      </c>
      <c r="E96" s="212" t="s">
        <v>184</v>
      </c>
      <c r="F96" s="212" t="s">
        <v>741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SUM(P97:P102)</f>
        <v>0</v>
      </c>
      <c r="Q96" s="206"/>
      <c r="R96" s="207">
        <f>SUM(R97:R102)</f>
        <v>0.00080000000000000004</v>
      </c>
      <c r="S96" s="206"/>
      <c r="T96" s="208">
        <f>SUM(T97:T102)</f>
        <v>0.072000000000000008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83</v>
      </c>
      <c r="AT96" s="210" t="s">
        <v>74</v>
      </c>
      <c r="AU96" s="210" t="s">
        <v>83</v>
      </c>
      <c r="AY96" s="209" t="s">
        <v>144</v>
      </c>
      <c r="BK96" s="211">
        <f>SUM(BK97:BK102)</f>
        <v>0</v>
      </c>
    </row>
    <row r="97" s="2" customFormat="1" ht="14.4" customHeight="1">
      <c r="A97" s="40"/>
      <c r="B97" s="41"/>
      <c r="C97" s="214" t="s">
        <v>83</v>
      </c>
      <c r="D97" s="214" t="s">
        <v>147</v>
      </c>
      <c r="E97" s="215" t="s">
        <v>2155</v>
      </c>
      <c r="F97" s="216" t="s">
        <v>2156</v>
      </c>
      <c r="G97" s="217" t="s">
        <v>1435</v>
      </c>
      <c r="H97" s="218">
        <v>8</v>
      </c>
      <c r="I97" s="219"/>
      <c r="J97" s="220">
        <f>ROUND(I97*H97,2)</f>
        <v>0</v>
      </c>
      <c r="K97" s="216" t="s">
        <v>2147</v>
      </c>
      <c r="L97" s="46"/>
      <c r="M97" s="221" t="s">
        <v>19</v>
      </c>
      <c r="N97" s="222" t="s">
        <v>46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0.0040000000000000001</v>
      </c>
      <c r="T97" s="224">
        <f>S97*H97</f>
        <v>0.032000000000000001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176</v>
      </c>
      <c r="AT97" s="225" t="s">
        <v>147</v>
      </c>
      <c r="AU97" s="225" t="s">
        <v>85</v>
      </c>
      <c r="AY97" s="19" t="s">
        <v>144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83</v>
      </c>
      <c r="BK97" s="226">
        <f>ROUND(I97*H97,2)</f>
        <v>0</v>
      </c>
      <c r="BL97" s="19" t="s">
        <v>176</v>
      </c>
      <c r="BM97" s="225" t="s">
        <v>2383</v>
      </c>
    </row>
    <row r="98" s="2" customFormat="1">
      <c r="A98" s="40"/>
      <c r="B98" s="41"/>
      <c r="C98" s="42"/>
      <c r="D98" s="227" t="s">
        <v>154</v>
      </c>
      <c r="E98" s="42"/>
      <c r="F98" s="228" t="s">
        <v>2156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154</v>
      </c>
      <c r="AU98" s="19" t="s">
        <v>85</v>
      </c>
    </row>
    <row r="99" s="2" customFormat="1">
      <c r="A99" s="40"/>
      <c r="B99" s="41"/>
      <c r="C99" s="42"/>
      <c r="D99" s="232" t="s">
        <v>155</v>
      </c>
      <c r="E99" s="42"/>
      <c r="F99" s="233" t="s">
        <v>2158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155</v>
      </c>
      <c r="AU99" s="19" t="s">
        <v>85</v>
      </c>
    </row>
    <row r="100" s="2" customFormat="1" ht="14.4" customHeight="1">
      <c r="A100" s="40"/>
      <c r="B100" s="41"/>
      <c r="C100" s="214" t="s">
        <v>85</v>
      </c>
      <c r="D100" s="214" t="s">
        <v>147</v>
      </c>
      <c r="E100" s="215" t="s">
        <v>2163</v>
      </c>
      <c r="F100" s="216" t="s">
        <v>2164</v>
      </c>
      <c r="G100" s="217" t="s">
        <v>328</v>
      </c>
      <c r="H100" s="218">
        <v>40</v>
      </c>
      <c r="I100" s="219"/>
      <c r="J100" s="220">
        <f>ROUND(I100*H100,2)</f>
        <v>0</v>
      </c>
      <c r="K100" s="216" t="s">
        <v>2147</v>
      </c>
      <c r="L100" s="46"/>
      <c r="M100" s="221" t="s">
        <v>19</v>
      </c>
      <c r="N100" s="222" t="s">
        <v>46</v>
      </c>
      <c r="O100" s="86"/>
      <c r="P100" s="223">
        <f>O100*H100</f>
        <v>0</v>
      </c>
      <c r="Q100" s="223">
        <v>2.0000000000000002E-05</v>
      </c>
      <c r="R100" s="223">
        <f>Q100*H100</f>
        <v>0.00080000000000000004</v>
      </c>
      <c r="S100" s="223">
        <v>0.001</v>
      </c>
      <c r="T100" s="224">
        <f>S100*H100</f>
        <v>0.040000000000000001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176</v>
      </c>
      <c r="AT100" s="225" t="s">
        <v>147</v>
      </c>
      <c r="AU100" s="225" t="s">
        <v>85</v>
      </c>
      <c r="AY100" s="19" t="s">
        <v>144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83</v>
      </c>
      <c r="BK100" s="226">
        <f>ROUND(I100*H100,2)</f>
        <v>0</v>
      </c>
      <c r="BL100" s="19" t="s">
        <v>176</v>
      </c>
      <c r="BM100" s="225" t="s">
        <v>2384</v>
      </c>
    </row>
    <row r="101" s="2" customFormat="1">
      <c r="A101" s="40"/>
      <c r="B101" s="41"/>
      <c r="C101" s="42"/>
      <c r="D101" s="227" t="s">
        <v>154</v>
      </c>
      <c r="E101" s="42"/>
      <c r="F101" s="228" t="s">
        <v>2164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154</v>
      </c>
      <c r="AU101" s="19" t="s">
        <v>85</v>
      </c>
    </row>
    <row r="102" s="2" customFormat="1">
      <c r="A102" s="40"/>
      <c r="B102" s="41"/>
      <c r="C102" s="42"/>
      <c r="D102" s="232" t="s">
        <v>155</v>
      </c>
      <c r="E102" s="42"/>
      <c r="F102" s="233" t="s">
        <v>2166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155</v>
      </c>
      <c r="AU102" s="19" t="s">
        <v>85</v>
      </c>
    </row>
    <row r="103" s="12" customFormat="1" ht="25.92" customHeight="1">
      <c r="A103" s="12"/>
      <c r="B103" s="198"/>
      <c r="C103" s="199"/>
      <c r="D103" s="200" t="s">
        <v>74</v>
      </c>
      <c r="E103" s="201" t="s">
        <v>998</v>
      </c>
      <c r="F103" s="201" t="s">
        <v>999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P104+P142</f>
        <v>0</v>
      </c>
      <c r="Q103" s="206"/>
      <c r="R103" s="207">
        <f>R104+R142</f>
        <v>0.12728481999999999</v>
      </c>
      <c r="S103" s="206"/>
      <c r="T103" s="208">
        <f>T104+T142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85</v>
      </c>
      <c r="AT103" s="210" t="s">
        <v>74</v>
      </c>
      <c r="AU103" s="210" t="s">
        <v>75</v>
      </c>
      <c r="AY103" s="209" t="s">
        <v>144</v>
      </c>
      <c r="BK103" s="211">
        <f>BK104+BK142</f>
        <v>0</v>
      </c>
    </row>
    <row r="104" s="12" customFormat="1" ht="22.8" customHeight="1">
      <c r="A104" s="12"/>
      <c r="B104" s="198"/>
      <c r="C104" s="199"/>
      <c r="D104" s="200" t="s">
        <v>74</v>
      </c>
      <c r="E104" s="212" t="s">
        <v>1235</v>
      </c>
      <c r="F104" s="212" t="s">
        <v>1236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SUM(P105:P141)</f>
        <v>0</v>
      </c>
      <c r="Q104" s="206"/>
      <c r="R104" s="207">
        <f>SUM(R105:R141)</f>
        <v>0.12720482</v>
      </c>
      <c r="S104" s="206"/>
      <c r="T104" s="208">
        <f>SUM(T105:T141)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85</v>
      </c>
      <c r="AT104" s="210" t="s">
        <v>74</v>
      </c>
      <c r="AU104" s="210" t="s">
        <v>83</v>
      </c>
      <c r="AY104" s="209" t="s">
        <v>144</v>
      </c>
      <c r="BK104" s="211">
        <f>SUM(BK105:BK141)</f>
        <v>0</v>
      </c>
    </row>
    <row r="105" s="2" customFormat="1" ht="22.2" customHeight="1">
      <c r="A105" s="40"/>
      <c r="B105" s="41"/>
      <c r="C105" s="214" t="s">
        <v>166</v>
      </c>
      <c r="D105" s="214" t="s">
        <v>147</v>
      </c>
      <c r="E105" s="215" t="s">
        <v>2385</v>
      </c>
      <c r="F105" s="216" t="s">
        <v>2386</v>
      </c>
      <c r="G105" s="217" t="s">
        <v>328</v>
      </c>
      <c r="H105" s="218">
        <v>40</v>
      </c>
      <c r="I105" s="219"/>
      <c r="J105" s="220">
        <f>ROUND(I105*H105,2)</f>
        <v>0</v>
      </c>
      <c r="K105" s="216" t="s">
        <v>159</v>
      </c>
      <c r="L105" s="46"/>
      <c r="M105" s="221" t="s">
        <v>19</v>
      </c>
      <c r="N105" s="222" t="s">
        <v>46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203</v>
      </c>
      <c r="AT105" s="225" t="s">
        <v>147</v>
      </c>
      <c r="AU105" s="225" t="s">
        <v>85</v>
      </c>
      <c r="AY105" s="19" t="s">
        <v>144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83</v>
      </c>
      <c r="BK105" s="226">
        <f>ROUND(I105*H105,2)</f>
        <v>0</v>
      </c>
      <c r="BL105" s="19" t="s">
        <v>203</v>
      </c>
      <c r="BM105" s="225" t="s">
        <v>2387</v>
      </c>
    </row>
    <row r="106" s="2" customFormat="1">
      <c r="A106" s="40"/>
      <c r="B106" s="41"/>
      <c r="C106" s="42"/>
      <c r="D106" s="227" t="s">
        <v>154</v>
      </c>
      <c r="E106" s="42"/>
      <c r="F106" s="228" t="s">
        <v>2386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154</v>
      </c>
      <c r="AU106" s="19" t="s">
        <v>85</v>
      </c>
    </row>
    <row r="107" s="2" customFormat="1">
      <c r="A107" s="40"/>
      <c r="B107" s="41"/>
      <c r="C107" s="42"/>
      <c r="D107" s="232" t="s">
        <v>155</v>
      </c>
      <c r="E107" s="42"/>
      <c r="F107" s="233" t="s">
        <v>2388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155</v>
      </c>
      <c r="AU107" s="19" t="s">
        <v>85</v>
      </c>
    </row>
    <row r="108" s="2" customFormat="1" ht="14.4" customHeight="1">
      <c r="A108" s="40"/>
      <c r="B108" s="41"/>
      <c r="C108" s="282" t="s">
        <v>176</v>
      </c>
      <c r="D108" s="282" t="s">
        <v>630</v>
      </c>
      <c r="E108" s="283" t="s">
        <v>2389</v>
      </c>
      <c r="F108" s="284" t="s">
        <v>2390</v>
      </c>
      <c r="G108" s="285" t="s">
        <v>328</v>
      </c>
      <c r="H108" s="286">
        <v>42</v>
      </c>
      <c r="I108" s="287"/>
      <c r="J108" s="288">
        <f>ROUND(I108*H108,2)</f>
        <v>0</v>
      </c>
      <c r="K108" s="284" t="s">
        <v>159</v>
      </c>
      <c r="L108" s="289"/>
      <c r="M108" s="290" t="s">
        <v>19</v>
      </c>
      <c r="N108" s="291" t="s">
        <v>46</v>
      </c>
      <c r="O108" s="86"/>
      <c r="P108" s="223">
        <f>O108*H108</f>
        <v>0</v>
      </c>
      <c r="Q108" s="223">
        <v>0.00010000000000000001</v>
      </c>
      <c r="R108" s="223">
        <f>Q108*H108</f>
        <v>0.0042000000000000006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549</v>
      </c>
      <c r="AT108" s="225" t="s">
        <v>630</v>
      </c>
      <c r="AU108" s="225" t="s">
        <v>85</v>
      </c>
      <c r="AY108" s="19" t="s">
        <v>144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83</v>
      </c>
      <c r="BK108" s="226">
        <f>ROUND(I108*H108,2)</f>
        <v>0</v>
      </c>
      <c r="BL108" s="19" t="s">
        <v>203</v>
      </c>
      <c r="BM108" s="225" t="s">
        <v>2391</v>
      </c>
    </row>
    <row r="109" s="2" customFormat="1">
      <c r="A109" s="40"/>
      <c r="B109" s="41"/>
      <c r="C109" s="42"/>
      <c r="D109" s="227" t="s">
        <v>154</v>
      </c>
      <c r="E109" s="42"/>
      <c r="F109" s="228" t="s">
        <v>2390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154</v>
      </c>
      <c r="AU109" s="19" t="s">
        <v>85</v>
      </c>
    </row>
    <row r="110" s="13" customFormat="1">
      <c r="A110" s="13"/>
      <c r="B110" s="235"/>
      <c r="C110" s="236"/>
      <c r="D110" s="227" t="s">
        <v>173</v>
      </c>
      <c r="E110" s="237" t="s">
        <v>19</v>
      </c>
      <c r="F110" s="238" t="s">
        <v>2392</v>
      </c>
      <c r="G110" s="236"/>
      <c r="H110" s="239">
        <v>42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173</v>
      </c>
      <c r="AU110" s="245" t="s">
        <v>85</v>
      </c>
      <c r="AV110" s="13" t="s">
        <v>85</v>
      </c>
      <c r="AW110" s="13" t="s">
        <v>37</v>
      </c>
      <c r="AX110" s="13" t="s">
        <v>83</v>
      </c>
      <c r="AY110" s="245" t="s">
        <v>144</v>
      </c>
    </row>
    <row r="111" s="2" customFormat="1" ht="22.2" customHeight="1">
      <c r="A111" s="40"/>
      <c r="B111" s="41"/>
      <c r="C111" s="214" t="s">
        <v>143</v>
      </c>
      <c r="D111" s="214" t="s">
        <v>147</v>
      </c>
      <c r="E111" s="215" t="s">
        <v>2393</v>
      </c>
      <c r="F111" s="216" t="s">
        <v>2394</v>
      </c>
      <c r="G111" s="217" t="s">
        <v>328</v>
      </c>
      <c r="H111" s="218">
        <v>15</v>
      </c>
      <c r="I111" s="219"/>
      <c r="J111" s="220">
        <f>ROUND(I111*H111,2)</f>
        <v>0</v>
      </c>
      <c r="K111" s="216" t="s">
        <v>159</v>
      </c>
      <c r="L111" s="46"/>
      <c r="M111" s="221" t="s">
        <v>19</v>
      </c>
      <c r="N111" s="222" t="s">
        <v>46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203</v>
      </c>
      <c r="AT111" s="225" t="s">
        <v>147</v>
      </c>
      <c r="AU111" s="225" t="s">
        <v>85</v>
      </c>
      <c r="AY111" s="19" t="s">
        <v>144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83</v>
      </c>
      <c r="BK111" s="226">
        <f>ROUND(I111*H111,2)</f>
        <v>0</v>
      </c>
      <c r="BL111" s="19" t="s">
        <v>203</v>
      </c>
      <c r="BM111" s="225" t="s">
        <v>2395</v>
      </c>
    </row>
    <row r="112" s="2" customFormat="1">
      <c r="A112" s="40"/>
      <c r="B112" s="41"/>
      <c r="C112" s="42"/>
      <c r="D112" s="227" t="s">
        <v>154</v>
      </c>
      <c r="E112" s="42"/>
      <c r="F112" s="228" t="s">
        <v>2394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154</v>
      </c>
      <c r="AU112" s="19" t="s">
        <v>85</v>
      </c>
    </row>
    <row r="113" s="2" customFormat="1">
      <c r="A113" s="40"/>
      <c r="B113" s="41"/>
      <c r="C113" s="42"/>
      <c r="D113" s="232" t="s">
        <v>155</v>
      </c>
      <c r="E113" s="42"/>
      <c r="F113" s="233" t="s">
        <v>2396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155</v>
      </c>
      <c r="AU113" s="19" t="s">
        <v>85</v>
      </c>
    </row>
    <row r="114" s="2" customFormat="1" ht="14.4" customHeight="1">
      <c r="A114" s="40"/>
      <c r="B114" s="41"/>
      <c r="C114" s="282" t="s">
        <v>198</v>
      </c>
      <c r="D114" s="282" t="s">
        <v>630</v>
      </c>
      <c r="E114" s="283" t="s">
        <v>2397</v>
      </c>
      <c r="F114" s="284" t="s">
        <v>2398</v>
      </c>
      <c r="G114" s="285" t="s">
        <v>328</v>
      </c>
      <c r="H114" s="286">
        <v>15.75</v>
      </c>
      <c r="I114" s="287"/>
      <c r="J114" s="288">
        <f>ROUND(I114*H114,2)</f>
        <v>0</v>
      </c>
      <c r="K114" s="284" t="s">
        <v>159</v>
      </c>
      <c r="L114" s="289"/>
      <c r="M114" s="290" t="s">
        <v>19</v>
      </c>
      <c r="N114" s="291" t="s">
        <v>46</v>
      </c>
      <c r="O114" s="86"/>
      <c r="P114" s="223">
        <f>O114*H114</f>
        <v>0</v>
      </c>
      <c r="Q114" s="223">
        <v>0.00038999999999999999</v>
      </c>
      <c r="R114" s="223">
        <f>Q114*H114</f>
        <v>0.0061424999999999995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549</v>
      </c>
      <c r="AT114" s="225" t="s">
        <v>630</v>
      </c>
      <c r="AU114" s="225" t="s">
        <v>85</v>
      </c>
      <c r="AY114" s="19" t="s">
        <v>144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83</v>
      </c>
      <c r="BK114" s="226">
        <f>ROUND(I114*H114,2)</f>
        <v>0</v>
      </c>
      <c r="BL114" s="19" t="s">
        <v>203</v>
      </c>
      <c r="BM114" s="225" t="s">
        <v>2399</v>
      </c>
    </row>
    <row r="115" s="2" customFormat="1">
      <c r="A115" s="40"/>
      <c r="B115" s="41"/>
      <c r="C115" s="42"/>
      <c r="D115" s="227" t="s">
        <v>154</v>
      </c>
      <c r="E115" s="42"/>
      <c r="F115" s="228" t="s">
        <v>2398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154</v>
      </c>
      <c r="AU115" s="19" t="s">
        <v>85</v>
      </c>
    </row>
    <row r="116" s="13" customFormat="1">
      <c r="A116" s="13"/>
      <c r="B116" s="235"/>
      <c r="C116" s="236"/>
      <c r="D116" s="227" t="s">
        <v>173</v>
      </c>
      <c r="E116" s="237" t="s">
        <v>19</v>
      </c>
      <c r="F116" s="238" t="s">
        <v>2400</v>
      </c>
      <c r="G116" s="236"/>
      <c r="H116" s="239">
        <v>15.75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173</v>
      </c>
      <c r="AU116" s="245" t="s">
        <v>85</v>
      </c>
      <c r="AV116" s="13" t="s">
        <v>85</v>
      </c>
      <c r="AW116" s="13" t="s">
        <v>37</v>
      </c>
      <c r="AX116" s="13" t="s">
        <v>83</v>
      </c>
      <c r="AY116" s="245" t="s">
        <v>144</v>
      </c>
    </row>
    <row r="117" s="2" customFormat="1" ht="22.2" customHeight="1">
      <c r="A117" s="40"/>
      <c r="B117" s="41"/>
      <c r="C117" s="214" t="s">
        <v>210</v>
      </c>
      <c r="D117" s="214" t="s">
        <v>147</v>
      </c>
      <c r="E117" s="215" t="s">
        <v>2401</v>
      </c>
      <c r="F117" s="216" t="s">
        <v>2402</v>
      </c>
      <c r="G117" s="217" t="s">
        <v>328</v>
      </c>
      <c r="H117" s="218">
        <v>2</v>
      </c>
      <c r="I117" s="219"/>
      <c r="J117" s="220">
        <f>ROUND(I117*H117,2)</f>
        <v>0</v>
      </c>
      <c r="K117" s="216" t="s">
        <v>159</v>
      </c>
      <c r="L117" s="46"/>
      <c r="M117" s="221" t="s">
        <v>19</v>
      </c>
      <c r="N117" s="222" t="s">
        <v>46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203</v>
      </c>
      <c r="AT117" s="225" t="s">
        <v>147</v>
      </c>
      <c r="AU117" s="225" t="s">
        <v>85</v>
      </c>
      <c r="AY117" s="19" t="s">
        <v>144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83</v>
      </c>
      <c r="BK117" s="226">
        <f>ROUND(I117*H117,2)</f>
        <v>0</v>
      </c>
      <c r="BL117" s="19" t="s">
        <v>203</v>
      </c>
      <c r="BM117" s="225" t="s">
        <v>2403</v>
      </c>
    </row>
    <row r="118" s="2" customFormat="1">
      <c r="A118" s="40"/>
      <c r="B118" s="41"/>
      <c r="C118" s="42"/>
      <c r="D118" s="227" t="s">
        <v>154</v>
      </c>
      <c r="E118" s="42"/>
      <c r="F118" s="228" t="s">
        <v>2402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154</v>
      </c>
      <c r="AU118" s="19" t="s">
        <v>85</v>
      </c>
    </row>
    <row r="119" s="2" customFormat="1">
      <c r="A119" s="40"/>
      <c r="B119" s="41"/>
      <c r="C119" s="42"/>
      <c r="D119" s="232" t="s">
        <v>155</v>
      </c>
      <c r="E119" s="42"/>
      <c r="F119" s="233" t="s">
        <v>2404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155</v>
      </c>
      <c r="AU119" s="19" t="s">
        <v>85</v>
      </c>
    </row>
    <row r="120" s="2" customFormat="1" ht="14.4" customHeight="1">
      <c r="A120" s="40"/>
      <c r="B120" s="41"/>
      <c r="C120" s="282" t="s">
        <v>216</v>
      </c>
      <c r="D120" s="282" t="s">
        <v>630</v>
      </c>
      <c r="E120" s="283" t="s">
        <v>2405</v>
      </c>
      <c r="F120" s="284" t="s">
        <v>2406</v>
      </c>
      <c r="G120" s="285" t="s">
        <v>1033</v>
      </c>
      <c r="H120" s="286">
        <v>2.3759999999999999</v>
      </c>
      <c r="I120" s="287"/>
      <c r="J120" s="288">
        <f>ROUND(I120*H120,2)</f>
        <v>0</v>
      </c>
      <c r="K120" s="284" t="s">
        <v>159</v>
      </c>
      <c r="L120" s="289"/>
      <c r="M120" s="290" t="s">
        <v>19</v>
      </c>
      <c r="N120" s="291" t="s">
        <v>46</v>
      </c>
      <c r="O120" s="86"/>
      <c r="P120" s="223">
        <f>O120*H120</f>
        <v>0</v>
      </c>
      <c r="Q120" s="223">
        <v>0.00107</v>
      </c>
      <c r="R120" s="223">
        <f>Q120*H120</f>
        <v>0.0025423199999999998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549</v>
      </c>
      <c r="AT120" s="225" t="s">
        <v>630</v>
      </c>
      <c r="AU120" s="225" t="s">
        <v>85</v>
      </c>
      <c r="AY120" s="19" t="s">
        <v>144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83</v>
      </c>
      <c r="BK120" s="226">
        <f>ROUND(I120*H120,2)</f>
        <v>0</v>
      </c>
      <c r="BL120" s="19" t="s">
        <v>203</v>
      </c>
      <c r="BM120" s="225" t="s">
        <v>2407</v>
      </c>
    </row>
    <row r="121" s="2" customFormat="1">
      <c r="A121" s="40"/>
      <c r="B121" s="41"/>
      <c r="C121" s="42"/>
      <c r="D121" s="227" t="s">
        <v>154</v>
      </c>
      <c r="E121" s="42"/>
      <c r="F121" s="228" t="s">
        <v>2406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154</v>
      </c>
      <c r="AU121" s="19" t="s">
        <v>85</v>
      </c>
    </row>
    <row r="122" s="13" customFormat="1">
      <c r="A122" s="13"/>
      <c r="B122" s="235"/>
      <c r="C122" s="236"/>
      <c r="D122" s="227" t="s">
        <v>173</v>
      </c>
      <c r="E122" s="237" t="s">
        <v>19</v>
      </c>
      <c r="F122" s="238" t="s">
        <v>2408</v>
      </c>
      <c r="G122" s="236"/>
      <c r="H122" s="239">
        <v>2.3759999999999999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173</v>
      </c>
      <c r="AU122" s="245" t="s">
        <v>85</v>
      </c>
      <c r="AV122" s="13" t="s">
        <v>85</v>
      </c>
      <c r="AW122" s="13" t="s">
        <v>37</v>
      </c>
      <c r="AX122" s="13" t="s">
        <v>83</v>
      </c>
      <c r="AY122" s="245" t="s">
        <v>144</v>
      </c>
    </row>
    <row r="123" s="2" customFormat="1" ht="22.2" customHeight="1">
      <c r="A123" s="40"/>
      <c r="B123" s="41"/>
      <c r="C123" s="214" t="s">
        <v>184</v>
      </c>
      <c r="D123" s="214" t="s">
        <v>147</v>
      </c>
      <c r="E123" s="215" t="s">
        <v>2182</v>
      </c>
      <c r="F123" s="216" t="s">
        <v>2183</v>
      </c>
      <c r="G123" s="217" t="s">
        <v>150</v>
      </c>
      <c r="H123" s="218">
        <v>8</v>
      </c>
      <c r="I123" s="219"/>
      <c r="J123" s="220">
        <f>ROUND(I123*H123,2)</f>
        <v>0</v>
      </c>
      <c r="K123" s="216" t="s">
        <v>159</v>
      </c>
      <c r="L123" s="46"/>
      <c r="M123" s="221" t="s">
        <v>19</v>
      </c>
      <c r="N123" s="222" t="s">
        <v>46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203</v>
      </c>
      <c r="AT123" s="225" t="s">
        <v>147</v>
      </c>
      <c r="AU123" s="225" t="s">
        <v>85</v>
      </c>
      <c r="AY123" s="19" t="s">
        <v>144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83</v>
      </c>
      <c r="BK123" s="226">
        <f>ROUND(I123*H123,2)</f>
        <v>0</v>
      </c>
      <c r="BL123" s="19" t="s">
        <v>203</v>
      </c>
      <c r="BM123" s="225" t="s">
        <v>2409</v>
      </c>
    </row>
    <row r="124" s="2" customFormat="1">
      <c r="A124" s="40"/>
      <c r="B124" s="41"/>
      <c r="C124" s="42"/>
      <c r="D124" s="227" t="s">
        <v>154</v>
      </c>
      <c r="E124" s="42"/>
      <c r="F124" s="228" t="s">
        <v>2183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154</v>
      </c>
      <c r="AU124" s="19" t="s">
        <v>85</v>
      </c>
    </row>
    <row r="125" s="2" customFormat="1">
      <c r="A125" s="40"/>
      <c r="B125" s="41"/>
      <c r="C125" s="42"/>
      <c r="D125" s="232" t="s">
        <v>155</v>
      </c>
      <c r="E125" s="42"/>
      <c r="F125" s="233" t="s">
        <v>2410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155</v>
      </c>
      <c r="AU125" s="19" t="s">
        <v>85</v>
      </c>
    </row>
    <row r="126" s="2" customFormat="1" ht="14.4" customHeight="1">
      <c r="A126" s="40"/>
      <c r="B126" s="41"/>
      <c r="C126" s="282" t="s">
        <v>233</v>
      </c>
      <c r="D126" s="282" t="s">
        <v>630</v>
      </c>
      <c r="E126" s="283" t="s">
        <v>2411</v>
      </c>
      <c r="F126" s="284" t="s">
        <v>2412</v>
      </c>
      <c r="G126" s="285" t="s">
        <v>150</v>
      </c>
      <c r="H126" s="286">
        <v>8</v>
      </c>
      <c r="I126" s="287"/>
      <c r="J126" s="288">
        <f>ROUND(I126*H126,2)</f>
        <v>0</v>
      </c>
      <c r="K126" s="284" t="s">
        <v>159</v>
      </c>
      <c r="L126" s="289"/>
      <c r="M126" s="290" t="s">
        <v>19</v>
      </c>
      <c r="N126" s="291" t="s">
        <v>46</v>
      </c>
      <c r="O126" s="86"/>
      <c r="P126" s="223">
        <f>O126*H126</f>
        <v>0</v>
      </c>
      <c r="Q126" s="223">
        <v>4.0000000000000003E-05</v>
      </c>
      <c r="R126" s="223">
        <f>Q126*H126</f>
        <v>0.00032000000000000003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549</v>
      </c>
      <c r="AT126" s="225" t="s">
        <v>630</v>
      </c>
      <c r="AU126" s="225" t="s">
        <v>85</v>
      </c>
      <c r="AY126" s="19" t="s">
        <v>144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83</v>
      </c>
      <c r="BK126" s="226">
        <f>ROUND(I126*H126,2)</f>
        <v>0</v>
      </c>
      <c r="BL126" s="19" t="s">
        <v>203</v>
      </c>
      <c r="BM126" s="225" t="s">
        <v>2413</v>
      </c>
    </row>
    <row r="127" s="2" customFormat="1">
      <c r="A127" s="40"/>
      <c r="B127" s="41"/>
      <c r="C127" s="42"/>
      <c r="D127" s="227" t="s">
        <v>154</v>
      </c>
      <c r="E127" s="42"/>
      <c r="F127" s="228" t="s">
        <v>2412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154</v>
      </c>
      <c r="AU127" s="19" t="s">
        <v>85</v>
      </c>
    </row>
    <row r="128" s="2" customFormat="1" ht="22.2" customHeight="1">
      <c r="A128" s="40"/>
      <c r="B128" s="41"/>
      <c r="C128" s="214" t="s">
        <v>238</v>
      </c>
      <c r="D128" s="214" t="s">
        <v>147</v>
      </c>
      <c r="E128" s="215" t="s">
        <v>2414</v>
      </c>
      <c r="F128" s="216" t="s">
        <v>2415</v>
      </c>
      <c r="G128" s="217" t="s">
        <v>150</v>
      </c>
      <c r="H128" s="218">
        <v>28</v>
      </c>
      <c r="I128" s="219"/>
      <c r="J128" s="220">
        <f>ROUND(I128*H128,2)</f>
        <v>0</v>
      </c>
      <c r="K128" s="216" t="s">
        <v>159</v>
      </c>
      <c r="L128" s="46"/>
      <c r="M128" s="221" t="s">
        <v>19</v>
      </c>
      <c r="N128" s="222" t="s">
        <v>46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203</v>
      </c>
      <c r="AT128" s="225" t="s">
        <v>147</v>
      </c>
      <c r="AU128" s="225" t="s">
        <v>85</v>
      </c>
      <c r="AY128" s="19" t="s">
        <v>144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83</v>
      </c>
      <c r="BK128" s="226">
        <f>ROUND(I128*H128,2)</f>
        <v>0</v>
      </c>
      <c r="BL128" s="19" t="s">
        <v>203</v>
      </c>
      <c r="BM128" s="225" t="s">
        <v>2416</v>
      </c>
    </row>
    <row r="129" s="2" customFormat="1">
      <c r="A129" s="40"/>
      <c r="B129" s="41"/>
      <c r="C129" s="42"/>
      <c r="D129" s="227" t="s">
        <v>154</v>
      </c>
      <c r="E129" s="42"/>
      <c r="F129" s="228" t="s">
        <v>2415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154</v>
      </c>
      <c r="AU129" s="19" t="s">
        <v>85</v>
      </c>
    </row>
    <row r="130" s="2" customFormat="1">
      <c r="A130" s="40"/>
      <c r="B130" s="41"/>
      <c r="C130" s="42"/>
      <c r="D130" s="232" t="s">
        <v>155</v>
      </c>
      <c r="E130" s="42"/>
      <c r="F130" s="233" t="s">
        <v>2417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155</v>
      </c>
      <c r="AU130" s="19" t="s">
        <v>85</v>
      </c>
    </row>
    <row r="131" s="2" customFormat="1" ht="14.4" customHeight="1">
      <c r="A131" s="40"/>
      <c r="B131" s="41"/>
      <c r="C131" s="282" t="s">
        <v>243</v>
      </c>
      <c r="D131" s="282" t="s">
        <v>630</v>
      </c>
      <c r="E131" s="283" t="s">
        <v>2418</v>
      </c>
      <c r="F131" s="284" t="s">
        <v>2419</v>
      </c>
      <c r="G131" s="285" t="s">
        <v>150</v>
      </c>
      <c r="H131" s="286">
        <v>28</v>
      </c>
      <c r="I131" s="287"/>
      <c r="J131" s="288">
        <f>ROUND(I131*H131,2)</f>
        <v>0</v>
      </c>
      <c r="K131" s="284" t="s">
        <v>19</v>
      </c>
      <c r="L131" s="289"/>
      <c r="M131" s="290" t="s">
        <v>19</v>
      </c>
      <c r="N131" s="291" t="s">
        <v>46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152</v>
      </c>
      <c r="AT131" s="225" t="s">
        <v>630</v>
      </c>
      <c r="AU131" s="225" t="s">
        <v>85</v>
      </c>
      <c r="AY131" s="19" t="s">
        <v>144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83</v>
      </c>
      <c r="BK131" s="226">
        <f>ROUND(I131*H131,2)</f>
        <v>0</v>
      </c>
      <c r="BL131" s="19" t="s">
        <v>152</v>
      </c>
      <c r="BM131" s="225" t="s">
        <v>2420</v>
      </c>
    </row>
    <row r="132" s="2" customFormat="1">
      <c r="A132" s="40"/>
      <c r="B132" s="41"/>
      <c r="C132" s="42"/>
      <c r="D132" s="227" t="s">
        <v>154</v>
      </c>
      <c r="E132" s="42"/>
      <c r="F132" s="228" t="s">
        <v>2419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154</v>
      </c>
      <c r="AU132" s="19" t="s">
        <v>85</v>
      </c>
    </row>
    <row r="133" s="2" customFormat="1" ht="14.4" customHeight="1">
      <c r="A133" s="40"/>
      <c r="B133" s="41"/>
      <c r="C133" s="214" t="s">
        <v>258</v>
      </c>
      <c r="D133" s="214" t="s">
        <v>147</v>
      </c>
      <c r="E133" s="215" t="s">
        <v>2421</v>
      </c>
      <c r="F133" s="216" t="s">
        <v>2422</v>
      </c>
      <c r="G133" s="217" t="s">
        <v>328</v>
      </c>
      <c r="H133" s="218">
        <v>1900</v>
      </c>
      <c r="I133" s="219"/>
      <c r="J133" s="220">
        <f>ROUND(I133*H133,2)</f>
        <v>0</v>
      </c>
      <c r="K133" s="216" t="s">
        <v>2147</v>
      </c>
      <c r="L133" s="46"/>
      <c r="M133" s="221" t="s">
        <v>19</v>
      </c>
      <c r="N133" s="222" t="s">
        <v>46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203</v>
      </c>
      <c r="AT133" s="225" t="s">
        <v>147</v>
      </c>
      <c r="AU133" s="225" t="s">
        <v>85</v>
      </c>
      <c r="AY133" s="19" t="s">
        <v>144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83</v>
      </c>
      <c r="BK133" s="226">
        <f>ROUND(I133*H133,2)</f>
        <v>0</v>
      </c>
      <c r="BL133" s="19" t="s">
        <v>203</v>
      </c>
      <c r="BM133" s="225" t="s">
        <v>2423</v>
      </c>
    </row>
    <row r="134" s="2" customFormat="1">
      <c r="A134" s="40"/>
      <c r="B134" s="41"/>
      <c r="C134" s="42"/>
      <c r="D134" s="227" t="s">
        <v>154</v>
      </c>
      <c r="E134" s="42"/>
      <c r="F134" s="228" t="s">
        <v>2422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154</v>
      </c>
      <c r="AU134" s="19" t="s">
        <v>85</v>
      </c>
    </row>
    <row r="135" s="2" customFormat="1">
      <c r="A135" s="40"/>
      <c r="B135" s="41"/>
      <c r="C135" s="42"/>
      <c r="D135" s="232" t="s">
        <v>155</v>
      </c>
      <c r="E135" s="42"/>
      <c r="F135" s="233" t="s">
        <v>2424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155</v>
      </c>
      <c r="AU135" s="19" t="s">
        <v>85</v>
      </c>
    </row>
    <row r="136" s="2" customFormat="1" ht="14.4" customHeight="1">
      <c r="A136" s="40"/>
      <c r="B136" s="41"/>
      <c r="C136" s="282" t="s">
        <v>283</v>
      </c>
      <c r="D136" s="282" t="s">
        <v>630</v>
      </c>
      <c r="E136" s="283" t="s">
        <v>2425</v>
      </c>
      <c r="F136" s="284" t="s">
        <v>2426</v>
      </c>
      <c r="G136" s="285" t="s">
        <v>328</v>
      </c>
      <c r="H136" s="286">
        <v>1900</v>
      </c>
      <c r="I136" s="287"/>
      <c r="J136" s="288">
        <f>ROUND(I136*H136,2)</f>
        <v>0</v>
      </c>
      <c r="K136" s="284" t="s">
        <v>2147</v>
      </c>
      <c r="L136" s="289"/>
      <c r="M136" s="290" t="s">
        <v>19</v>
      </c>
      <c r="N136" s="291" t="s">
        <v>46</v>
      </c>
      <c r="O136" s="86"/>
      <c r="P136" s="223">
        <f>O136*H136</f>
        <v>0</v>
      </c>
      <c r="Q136" s="223">
        <v>6.0000000000000002E-05</v>
      </c>
      <c r="R136" s="223">
        <f>Q136*H136</f>
        <v>0.114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549</v>
      </c>
      <c r="AT136" s="225" t="s">
        <v>630</v>
      </c>
      <c r="AU136" s="225" t="s">
        <v>85</v>
      </c>
      <c r="AY136" s="19" t="s">
        <v>144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83</v>
      </c>
      <c r="BK136" s="226">
        <f>ROUND(I136*H136,2)</f>
        <v>0</v>
      </c>
      <c r="BL136" s="19" t="s">
        <v>203</v>
      </c>
      <c r="BM136" s="225" t="s">
        <v>2427</v>
      </c>
    </row>
    <row r="137" s="2" customFormat="1">
      <c r="A137" s="40"/>
      <c r="B137" s="41"/>
      <c r="C137" s="42"/>
      <c r="D137" s="227" t="s">
        <v>154</v>
      </c>
      <c r="E137" s="42"/>
      <c r="F137" s="228" t="s">
        <v>2426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154</v>
      </c>
      <c r="AU137" s="19" t="s">
        <v>85</v>
      </c>
    </row>
    <row r="138" s="2" customFormat="1">
      <c r="A138" s="40"/>
      <c r="B138" s="41"/>
      <c r="C138" s="42"/>
      <c r="D138" s="227" t="s">
        <v>162</v>
      </c>
      <c r="E138" s="42"/>
      <c r="F138" s="234" t="s">
        <v>2428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85</v>
      </c>
    </row>
    <row r="139" s="2" customFormat="1" ht="14.4" customHeight="1">
      <c r="A139" s="40"/>
      <c r="B139" s="41"/>
      <c r="C139" s="214" t="s">
        <v>8</v>
      </c>
      <c r="D139" s="214" t="s">
        <v>147</v>
      </c>
      <c r="E139" s="215" t="s">
        <v>2429</v>
      </c>
      <c r="F139" s="216" t="s">
        <v>2430</v>
      </c>
      <c r="G139" s="217" t="s">
        <v>328</v>
      </c>
      <c r="H139" s="218">
        <v>1900</v>
      </c>
      <c r="I139" s="219"/>
      <c r="J139" s="220">
        <f>ROUND(I139*H139,2)</f>
        <v>0</v>
      </c>
      <c r="K139" s="216" t="s">
        <v>2147</v>
      </c>
      <c r="L139" s="46"/>
      <c r="M139" s="221" t="s">
        <v>19</v>
      </c>
      <c r="N139" s="222" t="s">
        <v>46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203</v>
      </c>
      <c r="AT139" s="225" t="s">
        <v>147</v>
      </c>
      <c r="AU139" s="225" t="s">
        <v>85</v>
      </c>
      <c r="AY139" s="19" t="s">
        <v>144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83</v>
      </c>
      <c r="BK139" s="226">
        <f>ROUND(I139*H139,2)</f>
        <v>0</v>
      </c>
      <c r="BL139" s="19" t="s">
        <v>203</v>
      </c>
      <c r="BM139" s="225" t="s">
        <v>2431</v>
      </c>
    </row>
    <row r="140" s="2" customFormat="1">
      <c r="A140" s="40"/>
      <c r="B140" s="41"/>
      <c r="C140" s="42"/>
      <c r="D140" s="227" t="s">
        <v>154</v>
      </c>
      <c r="E140" s="42"/>
      <c r="F140" s="228" t="s">
        <v>2430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154</v>
      </c>
      <c r="AU140" s="19" t="s">
        <v>85</v>
      </c>
    </row>
    <row r="141" s="2" customFormat="1">
      <c r="A141" s="40"/>
      <c r="B141" s="41"/>
      <c r="C141" s="42"/>
      <c r="D141" s="232" t="s">
        <v>155</v>
      </c>
      <c r="E141" s="42"/>
      <c r="F141" s="233" t="s">
        <v>2432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155</v>
      </c>
      <c r="AU141" s="19" t="s">
        <v>85</v>
      </c>
    </row>
    <row r="142" s="12" customFormat="1" ht="22.8" customHeight="1">
      <c r="A142" s="12"/>
      <c r="B142" s="198"/>
      <c r="C142" s="199"/>
      <c r="D142" s="200" t="s">
        <v>74</v>
      </c>
      <c r="E142" s="212" t="s">
        <v>2433</v>
      </c>
      <c r="F142" s="212" t="s">
        <v>2434</v>
      </c>
      <c r="G142" s="199"/>
      <c r="H142" s="199"/>
      <c r="I142" s="202"/>
      <c r="J142" s="213">
        <f>BK142</f>
        <v>0</v>
      </c>
      <c r="K142" s="199"/>
      <c r="L142" s="204"/>
      <c r="M142" s="205"/>
      <c r="N142" s="206"/>
      <c r="O142" s="206"/>
      <c r="P142" s="207">
        <f>SUM(P143:P168)</f>
        <v>0</v>
      </c>
      <c r="Q142" s="206"/>
      <c r="R142" s="207">
        <f>SUM(R143:R168)</f>
        <v>8.0000000000000007E-05</v>
      </c>
      <c r="S142" s="206"/>
      <c r="T142" s="208">
        <f>SUM(T143:T168)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9" t="s">
        <v>85</v>
      </c>
      <c r="AT142" s="210" t="s">
        <v>74</v>
      </c>
      <c r="AU142" s="210" t="s">
        <v>83</v>
      </c>
      <c r="AY142" s="209" t="s">
        <v>144</v>
      </c>
      <c r="BK142" s="211">
        <f>SUM(BK143:BK168)</f>
        <v>0</v>
      </c>
    </row>
    <row r="143" s="2" customFormat="1" ht="14.4" customHeight="1">
      <c r="A143" s="40"/>
      <c r="B143" s="41"/>
      <c r="C143" s="214" t="s">
        <v>203</v>
      </c>
      <c r="D143" s="214" t="s">
        <v>147</v>
      </c>
      <c r="E143" s="215" t="s">
        <v>2435</v>
      </c>
      <c r="F143" s="216" t="s">
        <v>2436</v>
      </c>
      <c r="G143" s="217" t="s">
        <v>328</v>
      </c>
      <c r="H143" s="218">
        <v>50</v>
      </c>
      <c r="I143" s="219"/>
      <c r="J143" s="220">
        <f>ROUND(I143*H143,2)</f>
        <v>0</v>
      </c>
      <c r="K143" s="216" t="s">
        <v>159</v>
      </c>
      <c r="L143" s="46"/>
      <c r="M143" s="221" t="s">
        <v>19</v>
      </c>
      <c r="N143" s="222" t="s">
        <v>46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203</v>
      </c>
      <c r="AT143" s="225" t="s">
        <v>147</v>
      </c>
      <c r="AU143" s="225" t="s">
        <v>85</v>
      </c>
      <c r="AY143" s="19" t="s">
        <v>144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83</v>
      </c>
      <c r="BK143" s="226">
        <f>ROUND(I143*H143,2)</f>
        <v>0</v>
      </c>
      <c r="BL143" s="19" t="s">
        <v>203</v>
      </c>
      <c r="BM143" s="225" t="s">
        <v>2437</v>
      </c>
    </row>
    <row r="144" s="2" customFormat="1">
      <c r="A144" s="40"/>
      <c r="B144" s="41"/>
      <c r="C144" s="42"/>
      <c r="D144" s="227" t="s">
        <v>154</v>
      </c>
      <c r="E144" s="42"/>
      <c r="F144" s="228" t="s">
        <v>2436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154</v>
      </c>
      <c r="AU144" s="19" t="s">
        <v>85</v>
      </c>
    </row>
    <row r="145" s="2" customFormat="1">
      <c r="A145" s="40"/>
      <c r="B145" s="41"/>
      <c r="C145" s="42"/>
      <c r="D145" s="232" t="s">
        <v>155</v>
      </c>
      <c r="E145" s="42"/>
      <c r="F145" s="233" t="s">
        <v>2438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155</v>
      </c>
      <c r="AU145" s="19" t="s">
        <v>85</v>
      </c>
    </row>
    <row r="146" s="2" customFormat="1" ht="14.4" customHeight="1">
      <c r="A146" s="40"/>
      <c r="B146" s="41"/>
      <c r="C146" s="282" t="s">
        <v>191</v>
      </c>
      <c r="D146" s="282" t="s">
        <v>630</v>
      </c>
      <c r="E146" s="283" t="s">
        <v>2439</v>
      </c>
      <c r="F146" s="284" t="s">
        <v>2440</v>
      </c>
      <c r="G146" s="285" t="s">
        <v>328</v>
      </c>
      <c r="H146" s="286">
        <v>50</v>
      </c>
      <c r="I146" s="287"/>
      <c r="J146" s="288">
        <f>ROUND(I146*H146,2)</f>
        <v>0</v>
      </c>
      <c r="K146" s="284" t="s">
        <v>19</v>
      </c>
      <c r="L146" s="289"/>
      <c r="M146" s="290" t="s">
        <v>19</v>
      </c>
      <c r="N146" s="291" t="s">
        <v>46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549</v>
      </c>
      <c r="AT146" s="225" t="s">
        <v>630</v>
      </c>
      <c r="AU146" s="225" t="s">
        <v>85</v>
      </c>
      <c r="AY146" s="19" t="s">
        <v>144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83</v>
      </c>
      <c r="BK146" s="226">
        <f>ROUND(I146*H146,2)</f>
        <v>0</v>
      </c>
      <c r="BL146" s="19" t="s">
        <v>203</v>
      </c>
      <c r="BM146" s="225" t="s">
        <v>2441</v>
      </c>
    </row>
    <row r="147" s="2" customFormat="1">
      <c r="A147" s="40"/>
      <c r="B147" s="41"/>
      <c r="C147" s="42"/>
      <c r="D147" s="227" t="s">
        <v>154</v>
      </c>
      <c r="E147" s="42"/>
      <c r="F147" s="228" t="s">
        <v>2440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154</v>
      </c>
      <c r="AU147" s="19" t="s">
        <v>85</v>
      </c>
    </row>
    <row r="148" s="2" customFormat="1" ht="14.4" customHeight="1">
      <c r="A148" s="40"/>
      <c r="B148" s="41"/>
      <c r="C148" s="282" t="s">
        <v>227</v>
      </c>
      <c r="D148" s="282" t="s">
        <v>630</v>
      </c>
      <c r="E148" s="283" t="s">
        <v>2442</v>
      </c>
      <c r="F148" s="284" t="s">
        <v>2443</v>
      </c>
      <c r="G148" s="285" t="s">
        <v>150</v>
      </c>
      <c r="H148" s="286">
        <v>50</v>
      </c>
      <c r="I148" s="287"/>
      <c r="J148" s="288">
        <f>ROUND(I148*H148,2)</f>
        <v>0</v>
      </c>
      <c r="K148" s="284" t="s">
        <v>19</v>
      </c>
      <c r="L148" s="289"/>
      <c r="M148" s="290" t="s">
        <v>19</v>
      </c>
      <c r="N148" s="291" t="s">
        <v>46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549</v>
      </c>
      <c r="AT148" s="225" t="s">
        <v>630</v>
      </c>
      <c r="AU148" s="225" t="s">
        <v>85</v>
      </c>
      <c r="AY148" s="19" t="s">
        <v>144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83</v>
      </c>
      <c r="BK148" s="226">
        <f>ROUND(I148*H148,2)</f>
        <v>0</v>
      </c>
      <c r="BL148" s="19" t="s">
        <v>203</v>
      </c>
      <c r="BM148" s="225" t="s">
        <v>2444</v>
      </c>
    </row>
    <row r="149" s="2" customFormat="1">
      <c r="A149" s="40"/>
      <c r="B149" s="41"/>
      <c r="C149" s="42"/>
      <c r="D149" s="227" t="s">
        <v>154</v>
      </c>
      <c r="E149" s="42"/>
      <c r="F149" s="228" t="s">
        <v>2443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154</v>
      </c>
      <c r="AU149" s="19" t="s">
        <v>85</v>
      </c>
    </row>
    <row r="150" s="2" customFormat="1" ht="14.4" customHeight="1">
      <c r="A150" s="40"/>
      <c r="B150" s="41"/>
      <c r="C150" s="282" t="s">
        <v>250</v>
      </c>
      <c r="D150" s="282" t="s">
        <v>630</v>
      </c>
      <c r="E150" s="283" t="s">
        <v>2445</v>
      </c>
      <c r="F150" s="284" t="s">
        <v>2446</v>
      </c>
      <c r="G150" s="285" t="s">
        <v>150</v>
      </c>
      <c r="H150" s="286">
        <v>50</v>
      </c>
      <c r="I150" s="287"/>
      <c r="J150" s="288">
        <f>ROUND(I150*H150,2)</f>
        <v>0</v>
      </c>
      <c r="K150" s="284" t="s">
        <v>19</v>
      </c>
      <c r="L150" s="289"/>
      <c r="M150" s="290" t="s">
        <v>19</v>
      </c>
      <c r="N150" s="291" t="s">
        <v>46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549</v>
      </c>
      <c r="AT150" s="225" t="s">
        <v>630</v>
      </c>
      <c r="AU150" s="225" t="s">
        <v>85</v>
      </c>
      <c r="AY150" s="19" t="s">
        <v>144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83</v>
      </c>
      <c r="BK150" s="226">
        <f>ROUND(I150*H150,2)</f>
        <v>0</v>
      </c>
      <c r="BL150" s="19" t="s">
        <v>203</v>
      </c>
      <c r="BM150" s="225" t="s">
        <v>2447</v>
      </c>
    </row>
    <row r="151" s="2" customFormat="1">
      <c r="A151" s="40"/>
      <c r="B151" s="41"/>
      <c r="C151" s="42"/>
      <c r="D151" s="227" t="s">
        <v>154</v>
      </c>
      <c r="E151" s="42"/>
      <c r="F151" s="228" t="s">
        <v>2446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154</v>
      </c>
      <c r="AU151" s="19" t="s">
        <v>85</v>
      </c>
    </row>
    <row r="152" s="2" customFormat="1" ht="14.4" customHeight="1">
      <c r="A152" s="40"/>
      <c r="B152" s="41"/>
      <c r="C152" s="282" t="s">
        <v>263</v>
      </c>
      <c r="D152" s="282" t="s">
        <v>630</v>
      </c>
      <c r="E152" s="283" t="s">
        <v>2448</v>
      </c>
      <c r="F152" s="284" t="s">
        <v>2449</v>
      </c>
      <c r="G152" s="285" t="s">
        <v>150</v>
      </c>
      <c r="H152" s="286">
        <v>50</v>
      </c>
      <c r="I152" s="287"/>
      <c r="J152" s="288">
        <f>ROUND(I152*H152,2)</f>
        <v>0</v>
      </c>
      <c r="K152" s="284" t="s">
        <v>19</v>
      </c>
      <c r="L152" s="289"/>
      <c r="M152" s="290" t="s">
        <v>19</v>
      </c>
      <c r="N152" s="291" t="s">
        <v>46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549</v>
      </c>
      <c r="AT152" s="225" t="s">
        <v>630</v>
      </c>
      <c r="AU152" s="225" t="s">
        <v>85</v>
      </c>
      <c r="AY152" s="19" t="s">
        <v>144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83</v>
      </c>
      <c r="BK152" s="226">
        <f>ROUND(I152*H152,2)</f>
        <v>0</v>
      </c>
      <c r="BL152" s="19" t="s">
        <v>203</v>
      </c>
      <c r="BM152" s="225" t="s">
        <v>2450</v>
      </c>
    </row>
    <row r="153" s="2" customFormat="1">
      <c r="A153" s="40"/>
      <c r="B153" s="41"/>
      <c r="C153" s="42"/>
      <c r="D153" s="227" t="s">
        <v>154</v>
      </c>
      <c r="E153" s="42"/>
      <c r="F153" s="228" t="s">
        <v>2449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154</v>
      </c>
      <c r="AU153" s="19" t="s">
        <v>85</v>
      </c>
    </row>
    <row r="154" s="2" customFormat="1" ht="14.4" customHeight="1">
      <c r="A154" s="40"/>
      <c r="B154" s="41"/>
      <c r="C154" s="282" t="s">
        <v>7</v>
      </c>
      <c r="D154" s="282" t="s">
        <v>630</v>
      </c>
      <c r="E154" s="283" t="s">
        <v>2451</v>
      </c>
      <c r="F154" s="284" t="s">
        <v>2452</v>
      </c>
      <c r="G154" s="285" t="s">
        <v>150</v>
      </c>
      <c r="H154" s="286">
        <v>25</v>
      </c>
      <c r="I154" s="287"/>
      <c r="J154" s="288">
        <f>ROUND(I154*H154,2)</f>
        <v>0</v>
      </c>
      <c r="K154" s="284" t="s">
        <v>19</v>
      </c>
      <c r="L154" s="289"/>
      <c r="M154" s="290" t="s">
        <v>19</v>
      </c>
      <c r="N154" s="291" t="s">
        <v>46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549</v>
      </c>
      <c r="AT154" s="225" t="s">
        <v>630</v>
      </c>
      <c r="AU154" s="225" t="s">
        <v>85</v>
      </c>
      <c r="AY154" s="19" t="s">
        <v>144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83</v>
      </c>
      <c r="BK154" s="226">
        <f>ROUND(I154*H154,2)</f>
        <v>0</v>
      </c>
      <c r="BL154" s="19" t="s">
        <v>203</v>
      </c>
      <c r="BM154" s="225" t="s">
        <v>2453</v>
      </c>
    </row>
    <row r="155" s="2" customFormat="1">
      <c r="A155" s="40"/>
      <c r="B155" s="41"/>
      <c r="C155" s="42"/>
      <c r="D155" s="227" t="s">
        <v>154</v>
      </c>
      <c r="E155" s="42"/>
      <c r="F155" s="228" t="s">
        <v>2452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154</v>
      </c>
      <c r="AU155" s="19" t="s">
        <v>85</v>
      </c>
    </row>
    <row r="156" s="2" customFormat="1" ht="22.2" customHeight="1">
      <c r="A156" s="40"/>
      <c r="B156" s="41"/>
      <c r="C156" s="214" t="s">
        <v>275</v>
      </c>
      <c r="D156" s="214" t="s">
        <v>147</v>
      </c>
      <c r="E156" s="215" t="s">
        <v>2454</v>
      </c>
      <c r="F156" s="216" t="s">
        <v>2455</v>
      </c>
      <c r="G156" s="217" t="s">
        <v>150</v>
      </c>
      <c r="H156" s="218">
        <v>8</v>
      </c>
      <c r="I156" s="219"/>
      <c r="J156" s="220">
        <f>ROUND(I156*H156,2)</f>
        <v>0</v>
      </c>
      <c r="K156" s="216" t="s">
        <v>159</v>
      </c>
      <c r="L156" s="46"/>
      <c r="M156" s="221" t="s">
        <v>19</v>
      </c>
      <c r="N156" s="222" t="s">
        <v>46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203</v>
      </c>
      <c r="AT156" s="225" t="s">
        <v>147</v>
      </c>
      <c r="AU156" s="225" t="s">
        <v>85</v>
      </c>
      <c r="AY156" s="19" t="s">
        <v>144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83</v>
      </c>
      <c r="BK156" s="226">
        <f>ROUND(I156*H156,2)</f>
        <v>0</v>
      </c>
      <c r="BL156" s="19" t="s">
        <v>203</v>
      </c>
      <c r="BM156" s="225" t="s">
        <v>2456</v>
      </c>
    </row>
    <row r="157" s="2" customFormat="1">
      <c r="A157" s="40"/>
      <c r="B157" s="41"/>
      <c r="C157" s="42"/>
      <c r="D157" s="227" t="s">
        <v>154</v>
      </c>
      <c r="E157" s="42"/>
      <c r="F157" s="228" t="s">
        <v>2455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154</v>
      </c>
      <c r="AU157" s="19" t="s">
        <v>85</v>
      </c>
    </row>
    <row r="158" s="2" customFormat="1">
      <c r="A158" s="40"/>
      <c r="B158" s="41"/>
      <c r="C158" s="42"/>
      <c r="D158" s="232" t="s">
        <v>155</v>
      </c>
      <c r="E158" s="42"/>
      <c r="F158" s="233" t="s">
        <v>2457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155</v>
      </c>
      <c r="AU158" s="19" t="s">
        <v>85</v>
      </c>
    </row>
    <row r="159" s="2" customFormat="1" ht="14.4" customHeight="1">
      <c r="A159" s="40"/>
      <c r="B159" s="41"/>
      <c r="C159" s="282" t="s">
        <v>457</v>
      </c>
      <c r="D159" s="282" t="s">
        <v>630</v>
      </c>
      <c r="E159" s="283" t="s">
        <v>2458</v>
      </c>
      <c r="F159" s="284" t="s">
        <v>2459</v>
      </c>
      <c r="G159" s="285" t="s">
        <v>150</v>
      </c>
      <c r="H159" s="286">
        <v>8</v>
      </c>
      <c r="I159" s="287"/>
      <c r="J159" s="288">
        <f>ROUND(I159*H159,2)</f>
        <v>0</v>
      </c>
      <c r="K159" s="284" t="s">
        <v>19</v>
      </c>
      <c r="L159" s="289"/>
      <c r="M159" s="290" t="s">
        <v>19</v>
      </c>
      <c r="N159" s="291" t="s">
        <v>46</v>
      </c>
      <c r="O159" s="86"/>
      <c r="P159" s="223">
        <f>O159*H159</f>
        <v>0</v>
      </c>
      <c r="Q159" s="223">
        <v>1.0000000000000001E-05</v>
      </c>
      <c r="R159" s="223">
        <f>Q159*H159</f>
        <v>8.0000000000000007E-05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549</v>
      </c>
      <c r="AT159" s="225" t="s">
        <v>630</v>
      </c>
      <c r="AU159" s="225" t="s">
        <v>85</v>
      </c>
      <c r="AY159" s="19" t="s">
        <v>144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83</v>
      </c>
      <c r="BK159" s="226">
        <f>ROUND(I159*H159,2)</f>
        <v>0</v>
      </c>
      <c r="BL159" s="19" t="s">
        <v>203</v>
      </c>
      <c r="BM159" s="225" t="s">
        <v>2460</v>
      </c>
    </row>
    <row r="160" s="2" customFormat="1">
      <c r="A160" s="40"/>
      <c r="B160" s="41"/>
      <c r="C160" s="42"/>
      <c r="D160" s="227" t="s">
        <v>154</v>
      </c>
      <c r="E160" s="42"/>
      <c r="F160" s="228" t="s">
        <v>2459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154</v>
      </c>
      <c r="AU160" s="19" t="s">
        <v>85</v>
      </c>
    </row>
    <row r="161" s="2" customFormat="1" ht="14.4" customHeight="1">
      <c r="A161" s="40"/>
      <c r="B161" s="41"/>
      <c r="C161" s="214" t="s">
        <v>464</v>
      </c>
      <c r="D161" s="214" t="s">
        <v>147</v>
      </c>
      <c r="E161" s="215" t="s">
        <v>2461</v>
      </c>
      <c r="F161" s="216" t="s">
        <v>2462</v>
      </c>
      <c r="G161" s="217" t="s">
        <v>150</v>
      </c>
      <c r="H161" s="218">
        <v>14</v>
      </c>
      <c r="I161" s="219"/>
      <c r="J161" s="220">
        <f>ROUND(I161*H161,2)</f>
        <v>0</v>
      </c>
      <c r="K161" s="216" t="s">
        <v>2147</v>
      </c>
      <c r="L161" s="46"/>
      <c r="M161" s="221" t="s">
        <v>19</v>
      </c>
      <c r="N161" s="222" t="s">
        <v>46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203</v>
      </c>
      <c r="AT161" s="225" t="s">
        <v>147</v>
      </c>
      <c r="AU161" s="225" t="s">
        <v>85</v>
      </c>
      <c r="AY161" s="19" t="s">
        <v>144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83</v>
      </c>
      <c r="BK161" s="226">
        <f>ROUND(I161*H161,2)</f>
        <v>0</v>
      </c>
      <c r="BL161" s="19" t="s">
        <v>203</v>
      </c>
      <c r="BM161" s="225" t="s">
        <v>2463</v>
      </c>
    </row>
    <row r="162" s="2" customFormat="1">
      <c r="A162" s="40"/>
      <c r="B162" s="41"/>
      <c r="C162" s="42"/>
      <c r="D162" s="227" t="s">
        <v>154</v>
      </c>
      <c r="E162" s="42"/>
      <c r="F162" s="228" t="s">
        <v>2462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154</v>
      </c>
      <c r="AU162" s="19" t="s">
        <v>85</v>
      </c>
    </row>
    <row r="163" s="2" customFormat="1">
      <c r="A163" s="40"/>
      <c r="B163" s="41"/>
      <c r="C163" s="42"/>
      <c r="D163" s="232" t="s">
        <v>155</v>
      </c>
      <c r="E163" s="42"/>
      <c r="F163" s="233" t="s">
        <v>2464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155</v>
      </c>
      <c r="AU163" s="19" t="s">
        <v>85</v>
      </c>
    </row>
    <row r="164" s="2" customFormat="1" ht="14.4" customHeight="1">
      <c r="A164" s="40"/>
      <c r="B164" s="41"/>
      <c r="C164" s="214" t="s">
        <v>471</v>
      </c>
      <c r="D164" s="214" t="s">
        <v>147</v>
      </c>
      <c r="E164" s="215" t="s">
        <v>2465</v>
      </c>
      <c r="F164" s="216" t="s">
        <v>2466</v>
      </c>
      <c r="G164" s="217" t="s">
        <v>150</v>
      </c>
      <c r="H164" s="218">
        <v>1</v>
      </c>
      <c r="I164" s="219"/>
      <c r="J164" s="220">
        <f>ROUND(I164*H164,2)</f>
        <v>0</v>
      </c>
      <c r="K164" s="216" t="s">
        <v>159</v>
      </c>
      <c r="L164" s="46"/>
      <c r="M164" s="221" t="s">
        <v>19</v>
      </c>
      <c r="N164" s="222" t="s">
        <v>46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176</v>
      </c>
      <c r="AT164" s="225" t="s">
        <v>147</v>
      </c>
      <c r="AU164" s="225" t="s">
        <v>85</v>
      </c>
      <c r="AY164" s="19" t="s">
        <v>144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83</v>
      </c>
      <c r="BK164" s="226">
        <f>ROUND(I164*H164,2)</f>
        <v>0</v>
      </c>
      <c r="BL164" s="19" t="s">
        <v>176</v>
      </c>
      <c r="BM164" s="225" t="s">
        <v>2467</v>
      </c>
    </row>
    <row r="165" s="2" customFormat="1">
      <c r="A165" s="40"/>
      <c r="B165" s="41"/>
      <c r="C165" s="42"/>
      <c r="D165" s="227" t="s">
        <v>154</v>
      </c>
      <c r="E165" s="42"/>
      <c r="F165" s="228" t="s">
        <v>2466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154</v>
      </c>
      <c r="AU165" s="19" t="s">
        <v>85</v>
      </c>
    </row>
    <row r="166" s="2" customFormat="1">
      <c r="A166" s="40"/>
      <c r="B166" s="41"/>
      <c r="C166" s="42"/>
      <c r="D166" s="232" t="s">
        <v>155</v>
      </c>
      <c r="E166" s="42"/>
      <c r="F166" s="233" t="s">
        <v>2468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155</v>
      </c>
      <c r="AU166" s="19" t="s">
        <v>85</v>
      </c>
    </row>
    <row r="167" s="2" customFormat="1" ht="80.4" customHeight="1">
      <c r="A167" s="40"/>
      <c r="B167" s="41"/>
      <c r="C167" s="282" t="s">
        <v>480</v>
      </c>
      <c r="D167" s="282" t="s">
        <v>630</v>
      </c>
      <c r="E167" s="283" t="s">
        <v>2469</v>
      </c>
      <c r="F167" s="284" t="s">
        <v>2470</v>
      </c>
      <c r="G167" s="285" t="s">
        <v>150</v>
      </c>
      <c r="H167" s="286">
        <v>1</v>
      </c>
      <c r="I167" s="287"/>
      <c r="J167" s="288">
        <f>ROUND(I167*H167,2)</f>
        <v>0</v>
      </c>
      <c r="K167" s="284" t="s">
        <v>19</v>
      </c>
      <c r="L167" s="289"/>
      <c r="M167" s="290" t="s">
        <v>19</v>
      </c>
      <c r="N167" s="291" t="s">
        <v>46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549</v>
      </c>
      <c r="AT167" s="225" t="s">
        <v>630</v>
      </c>
      <c r="AU167" s="225" t="s">
        <v>85</v>
      </c>
      <c r="AY167" s="19" t="s">
        <v>144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83</v>
      </c>
      <c r="BK167" s="226">
        <f>ROUND(I167*H167,2)</f>
        <v>0</v>
      </c>
      <c r="BL167" s="19" t="s">
        <v>203</v>
      </c>
      <c r="BM167" s="225" t="s">
        <v>2471</v>
      </c>
    </row>
    <row r="168" s="2" customFormat="1">
      <c r="A168" s="40"/>
      <c r="B168" s="41"/>
      <c r="C168" s="42"/>
      <c r="D168" s="227" t="s">
        <v>154</v>
      </c>
      <c r="E168" s="42"/>
      <c r="F168" s="228" t="s">
        <v>2472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154</v>
      </c>
      <c r="AU168" s="19" t="s">
        <v>85</v>
      </c>
    </row>
    <row r="169" s="12" customFormat="1" ht="25.92" customHeight="1">
      <c r="A169" s="12"/>
      <c r="B169" s="198"/>
      <c r="C169" s="199"/>
      <c r="D169" s="200" t="s">
        <v>74</v>
      </c>
      <c r="E169" s="201" t="s">
        <v>142</v>
      </c>
      <c r="F169" s="201" t="s">
        <v>81</v>
      </c>
      <c r="G169" s="199"/>
      <c r="H169" s="199"/>
      <c r="I169" s="202"/>
      <c r="J169" s="203">
        <f>BK169</f>
        <v>0</v>
      </c>
      <c r="K169" s="199"/>
      <c r="L169" s="204"/>
      <c r="M169" s="205"/>
      <c r="N169" s="206"/>
      <c r="O169" s="206"/>
      <c r="P169" s="207">
        <f>P170+P177+P181</f>
        <v>0</v>
      </c>
      <c r="Q169" s="206"/>
      <c r="R169" s="207">
        <f>R170+R177+R181</f>
        <v>0</v>
      </c>
      <c r="S169" s="206"/>
      <c r="T169" s="208">
        <f>T170+T177+T181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9" t="s">
        <v>143</v>
      </c>
      <c r="AT169" s="210" t="s">
        <v>74</v>
      </c>
      <c r="AU169" s="210" t="s">
        <v>75</v>
      </c>
      <c r="AY169" s="209" t="s">
        <v>144</v>
      </c>
      <c r="BK169" s="211">
        <f>BK170+BK177+BK181</f>
        <v>0</v>
      </c>
    </row>
    <row r="170" s="12" customFormat="1" ht="22.8" customHeight="1">
      <c r="A170" s="12"/>
      <c r="B170" s="198"/>
      <c r="C170" s="199"/>
      <c r="D170" s="200" t="s">
        <v>74</v>
      </c>
      <c r="E170" s="212" t="s">
        <v>225</v>
      </c>
      <c r="F170" s="212" t="s">
        <v>226</v>
      </c>
      <c r="G170" s="199"/>
      <c r="H170" s="199"/>
      <c r="I170" s="202"/>
      <c r="J170" s="213">
        <f>BK170</f>
        <v>0</v>
      </c>
      <c r="K170" s="199"/>
      <c r="L170" s="204"/>
      <c r="M170" s="205"/>
      <c r="N170" s="206"/>
      <c r="O170" s="206"/>
      <c r="P170" s="207">
        <f>SUM(P171:P176)</f>
        <v>0</v>
      </c>
      <c r="Q170" s="206"/>
      <c r="R170" s="207">
        <f>SUM(R171:R176)</f>
        <v>0</v>
      </c>
      <c r="S170" s="206"/>
      <c r="T170" s="208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143</v>
      </c>
      <c r="AT170" s="210" t="s">
        <v>74</v>
      </c>
      <c r="AU170" s="210" t="s">
        <v>83</v>
      </c>
      <c r="AY170" s="209" t="s">
        <v>144</v>
      </c>
      <c r="BK170" s="211">
        <f>SUM(BK171:BK176)</f>
        <v>0</v>
      </c>
    </row>
    <row r="171" s="2" customFormat="1" ht="14.4" customHeight="1">
      <c r="A171" s="40"/>
      <c r="B171" s="41"/>
      <c r="C171" s="214" t="s">
        <v>487</v>
      </c>
      <c r="D171" s="214" t="s">
        <v>147</v>
      </c>
      <c r="E171" s="215" t="s">
        <v>2307</v>
      </c>
      <c r="F171" s="216" t="s">
        <v>2308</v>
      </c>
      <c r="G171" s="217" t="s">
        <v>169</v>
      </c>
      <c r="H171" s="218">
        <v>11.199999999999999</v>
      </c>
      <c r="I171" s="219"/>
      <c r="J171" s="220">
        <f>ROUND(I171*H171,2)</f>
        <v>0</v>
      </c>
      <c r="K171" s="216" t="s">
        <v>2147</v>
      </c>
      <c r="L171" s="46"/>
      <c r="M171" s="221" t="s">
        <v>19</v>
      </c>
      <c r="N171" s="222" t="s">
        <v>46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152</v>
      </c>
      <c r="AT171" s="225" t="s">
        <v>147</v>
      </c>
      <c r="AU171" s="225" t="s">
        <v>85</v>
      </c>
      <c r="AY171" s="19" t="s">
        <v>144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83</v>
      </c>
      <c r="BK171" s="226">
        <f>ROUND(I171*H171,2)</f>
        <v>0</v>
      </c>
      <c r="BL171" s="19" t="s">
        <v>152</v>
      </c>
      <c r="BM171" s="225" t="s">
        <v>2473</v>
      </c>
    </row>
    <row r="172" s="2" customFormat="1">
      <c r="A172" s="40"/>
      <c r="B172" s="41"/>
      <c r="C172" s="42"/>
      <c r="D172" s="227" t="s">
        <v>154</v>
      </c>
      <c r="E172" s="42"/>
      <c r="F172" s="228" t="s">
        <v>2308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154</v>
      </c>
      <c r="AU172" s="19" t="s">
        <v>85</v>
      </c>
    </row>
    <row r="173" s="2" customFormat="1">
      <c r="A173" s="40"/>
      <c r="B173" s="41"/>
      <c r="C173" s="42"/>
      <c r="D173" s="232" t="s">
        <v>155</v>
      </c>
      <c r="E173" s="42"/>
      <c r="F173" s="233" t="s">
        <v>2310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155</v>
      </c>
      <c r="AU173" s="19" t="s">
        <v>85</v>
      </c>
    </row>
    <row r="174" s="2" customFormat="1" ht="14.4" customHeight="1">
      <c r="A174" s="40"/>
      <c r="B174" s="41"/>
      <c r="C174" s="214" t="s">
        <v>502</v>
      </c>
      <c r="D174" s="214" t="s">
        <v>147</v>
      </c>
      <c r="E174" s="215" t="s">
        <v>2311</v>
      </c>
      <c r="F174" s="216" t="s">
        <v>2312</v>
      </c>
      <c r="G174" s="217" t="s">
        <v>1435</v>
      </c>
      <c r="H174" s="218">
        <v>1</v>
      </c>
      <c r="I174" s="219"/>
      <c r="J174" s="220">
        <f>ROUND(I174*H174,2)</f>
        <v>0</v>
      </c>
      <c r="K174" s="216" t="s">
        <v>2147</v>
      </c>
      <c r="L174" s="46"/>
      <c r="M174" s="221" t="s">
        <v>19</v>
      </c>
      <c r="N174" s="222" t="s">
        <v>46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152</v>
      </c>
      <c r="AT174" s="225" t="s">
        <v>147</v>
      </c>
      <c r="AU174" s="225" t="s">
        <v>85</v>
      </c>
      <c r="AY174" s="19" t="s">
        <v>144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83</v>
      </c>
      <c r="BK174" s="226">
        <f>ROUND(I174*H174,2)</f>
        <v>0</v>
      </c>
      <c r="BL174" s="19" t="s">
        <v>152</v>
      </c>
      <c r="BM174" s="225" t="s">
        <v>2474</v>
      </c>
    </row>
    <row r="175" s="2" customFormat="1">
      <c r="A175" s="40"/>
      <c r="B175" s="41"/>
      <c r="C175" s="42"/>
      <c r="D175" s="227" t="s">
        <v>154</v>
      </c>
      <c r="E175" s="42"/>
      <c r="F175" s="228" t="s">
        <v>2312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154</v>
      </c>
      <c r="AU175" s="19" t="s">
        <v>85</v>
      </c>
    </row>
    <row r="176" s="2" customFormat="1">
      <c r="A176" s="40"/>
      <c r="B176" s="41"/>
      <c r="C176" s="42"/>
      <c r="D176" s="232" t="s">
        <v>155</v>
      </c>
      <c r="E176" s="42"/>
      <c r="F176" s="233" t="s">
        <v>2314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155</v>
      </c>
      <c r="AU176" s="19" t="s">
        <v>85</v>
      </c>
    </row>
    <row r="177" s="12" customFormat="1" ht="22.8" customHeight="1">
      <c r="A177" s="12"/>
      <c r="B177" s="198"/>
      <c r="C177" s="199"/>
      <c r="D177" s="200" t="s">
        <v>74</v>
      </c>
      <c r="E177" s="212" t="s">
        <v>248</v>
      </c>
      <c r="F177" s="212" t="s">
        <v>249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SUM(P178:P180)</f>
        <v>0</v>
      </c>
      <c r="Q177" s="206"/>
      <c r="R177" s="207">
        <f>SUM(R178:R180)</f>
        <v>0</v>
      </c>
      <c r="S177" s="206"/>
      <c r="T177" s="208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143</v>
      </c>
      <c r="AT177" s="210" t="s">
        <v>74</v>
      </c>
      <c r="AU177" s="210" t="s">
        <v>83</v>
      </c>
      <c r="AY177" s="209" t="s">
        <v>144</v>
      </c>
      <c r="BK177" s="211">
        <f>SUM(BK178:BK180)</f>
        <v>0</v>
      </c>
    </row>
    <row r="178" s="2" customFormat="1" ht="14.4" customHeight="1">
      <c r="A178" s="40"/>
      <c r="B178" s="41"/>
      <c r="C178" s="214" t="s">
        <v>510</v>
      </c>
      <c r="D178" s="214" t="s">
        <v>147</v>
      </c>
      <c r="E178" s="215" t="s">
        <v>2315</v>
      </c>
      <c r="F178" s="216" t="s">
        <v>2316</v>
      </c>
      <c r="G178" s="217" t="s">
        <v>2317</v>
      </c>
      <c r="H178" s="218">
        <v>1</v>
      </c>
      <c r="I178" s="219"/>
      <c r="J178" s="220">
        <f>ROUND(I178*H178,2)</f>
        <v>0</v>
      </c>
      <c r="K178" s="216" t="s">
        <v>2147</v>
      </c>
      <c r="L178" s="46"/>
      <c r="M178" s="221" t="s">
        <v>19</v>
      </c>
      <c r="N178" s="222" t="s">
        <v>46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152</v>
      </c>
      <c r="AT178" s="225" t="s">
        <v>147</v>
      </c>
      <c r="AU178" s="225" t="s">
        <v>85</v>
      </c>
      <c r="AY178" s="19" t="s">
        <v>144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83</v>
      </c>
      <c r="BK178" s="226">
        <f>ROUND(I178*H178,2)</f>
        <v>0</v>
      </c>
      <c r="BL178" s="19" t="s">
        <v>152</v>
      </c>
      <c r="BM178" s="225" t="s">
        <v>2475</v>
      </c>
    </row>
    <row r="179" s="2" customFormat="1">
      <c r="A179" s="40"/>
      <c r="B179" s="41"/>
      <c r="C179" s="42"/>
      <c r="D179" s="227" t="s">
        <v>154</v>
      </c>
      <c r="E179" s="42"/>
      <c r="F179" s="228" t="s">
        <v>2316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154</v>
      </c>
      <c r="AU179" s="19" t="s">
        <v>85</v>
      </c>
    </row>
    <row r="180" s="2" customFormat="1">
      <c r="A180" s="40"/>
      <c r="B180" s="41"/>
      <c r="C180" s="42"/>
      <c r="D180" s="232" t="s">
        <v>155</v>
      </c>
      <c r="E180" s="42"/>
      <c r="F180" s="233" t="s">
        <v>2319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155</v>
      </c>
      <c r="AU180" s="19" t="s">
        <v>85</v>
      </c>
    </row>
    <row r="181" s="12" customFormat="1" ht="22.8" customHeight="1">
      <c r="A181" s="12"/>
      <c r="B181" s="198"/>
      <c r="C181" s="199"/>
      <c r="D181" s="200" t="s">
        <v>74</v>
      </c>
      <c r="E181" s="212" t="s">
        <v>281</v>
      </c>
      <c r="F181" s="212" t="s">
        <v>282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SUM(P182:P184)</f>
        <v>0</v>
      </c>
      <c r="Q181" s="206"/>
      <c r="R181" s="207">
        <f>SUM(R182:R184)</f>
        <v>0</v>
      </c>
      <c r="S181" s="206"/>
      <c r="T181" s="208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143</v>
      </c>
      <c r="AT181" s="210" t="s">
        <v>74</v>
      </c>
      <c r="AU181" s="210" t="s">
        <v>83</v>
      </c>
      <c r="AY181" s="209" t="s">
        <v>144</v>
      </c>
      <c r="BK181" s="211">
        <f>SUM(BK182:BK184)</f>
        <v>0</v>
      </c>
    </row>
    <row r="182" s="2" customFormat="1" ht="14.4" customHeight="1">
      <c r="A182" s="40"/>
      <c r="B182" s="41"/>
      <c r="C182" s="214" t="s">
        <v>516</v>
      </c>
      <c r="D182" s="214" t="s">
        <v>147</v>
      </c>
      <c r="E182" s="215" t="s">
        <v>2320</v>
      </c>
      <c r="F182" s="216" t="s">
        <v>282</v>
      </c>
      <c r="G182" s="217" t="s">
        <v>169</v>
      </c>
      <c r="H182" s="218">
        <v>6</v>
      </c>
      <c r="I182" s="219"/>
      <c r="J182" s="220">
        <f>ROUND(I182*H182,2)</f>
        <v>0</v>
      </c>
      <c r="K182" s="216" t="s">
        <v>2147</v>
      </c>
      <c r="L182" s="46"/>
      <c r="M182" s="221" t="s">
        <v>19</v>
      </c>
      <c r="N182" s="222" t="s">
        <v>46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152</v>
      </c>
      <c r="AT182" s="225" t="s">
        <v>147</v>
      </c>
      <c r="AU182" s="225" t="s">
        <v>85</v>
      </c>
      <c r="AY182" s="19" t="s">
        <v>144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83</v>
      </c>
      <c r="BK182" s="226">
        <f>ROUND(I182*H182,2)</f>
        <v>0</v>
      </c>
      <c r="BL182" s="19" t="s">
        <v>152</v>
      </c>
      <c r="BM182" s="225" t="s">
        <v>2476</v>
      </c>
    </row>
    <row r="183" s="2" customFormat="1">
      <c r="A183" s="40"/>
      <c r="B183" s="41"/>
      <c r="C183" s="42"/>
      <c r="D183" s="227" t="s">
        <v>154</v>
      </c>
      <c r="E183" s="42"/>
      <c r="F183" s="228" t="s">
        <v>282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154</v>
      </c>
      <c r="AU183" s="19" t="s">
        <v>85</v>
      </c>
    </row>
    <row r="184" s="2" customFormat="1">
      <c r="A184" s="40"/>
      <c r="B184" s="41"/>
      <c r="C184" s="42"/>
      <c r="D184" s="232" t="s">
        <v>155</v>
      </c>
      <c r="E184" s="42"/>
      <c r="F184" s="233" t="s">
        <v>2322</v>
      </c>
      <c r="G184" s="42"/>
      <c r="H184" s="42"/>
      <c r="I184" s="229"/>
      <c r="J184" s="42"/>
      <c r="K184" s="42"/>
      <c r="L184" s="46"/>
      <c r="M184" s="257"/>
      <c r="N184" s="258"/>
      <c r="O184" s="259"/>
      <c r="P184" s="259"/>
      <c r="Q184" s="259"/>
      <c r="R184" s="259"/>
      <c r="S184" s="259"/>
      <c r="T184" s="26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155</v>
      </c>
      <c r="AU184" s="19" t="s">
        <v>85</v>
      </c>
    </row>
    <row r="185" s="2" customFormat="1" ht="6.96" customHeight="1">
      <c r="A185" s="40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46"/>
      <c r="M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</row>
  </sheetData>
  <sheetProtection sheet="1" autoFilter="0" formatColumns="0" formatRows="0" objects="1" scenarios="1" spinCount="100000" saltValue="GCOPkSQBIT1fpQLPLESRHcBna0ZcvWTxP9TaI7lbMtPivhx9PGorNxTa1XDJWHjtAnGtBW+YCp8qQ3pWKZEMfg==" hashValue="pbU6DoixGdBVudFMMcsS4D2Smzo3vo+KZOvDkC6F4GMCMUkVhqc09caqyqTsVruxley5q4DH+mYhPlRvV+oleA==" algorithmName="SHA-512" password="CC35"/>
  <autoFilter ref="C93:K1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1_01/974041112"/>
    <hyperlink ref="F102" r:id="rId2" display="https://podminky.urs.cz/item/CS_URS_2021_01/977332211"/>
    <hyperlink ref="F107" r:id="rId3" display="https://podminky.urs.cz/item/CS_URS_2021_02/741110041"/>
    <hyperlink ref="F113" r:id="rId4" display="https://podminky.urs.cz/item/CS_URS_2021_02/741110511"/>
    <hyperlink ref="F119" r:id="rId5" display="https://podminky.urs.cz/item/CS_URS_2021_02/741110555"/>
    <hyperlink ref="F125" r:id="rId6" display="https://podminky.urs.cz/item/CS_URS_2021_02/741112001"/>
    <hyperlink ref="F130" r:id="rId7" display="https://podminky.urs.cz/item/CS_URS_2021_02/741132301"/>
    <hyperlink ref="F135" r:id="rId8" display="https://podminky.urs.cz/item/CS_URS_2021_01/742121001"/>
    <hyperlink ref="F141" r:id="rId9" display="https://podminky.urs.cz/item/CS_URS_2021_01/742190002"/>
    <hyperlink ref="F145" r:id="rId10" display="https://podminky.urs.cz/item/CS_URS_2021_02/742110102"/>
    <hyperlink ref="F158" r:id="rId11" display="https://podminky.urs.cz/item/CS_URS_2021_02/742330042"/>
    <hyperlink ref="F163" r:id="rId12" display="https://podminky.urs.cz/item/CS_URS_2021_01/742330101"/>
    <hyperlink ref="F166" r:id="rId13" display="https://podminky.urs.cz/item/CS_URS_2021_02/742340002"/>
    <hyperlink ref="F173" r:id="rId14" display="https://podminky.urs.cz/item/CS_URS_2021_01/043002000"/>
    <hyperlink ref="F176" r:id="rId15" display="https://podminky.urs.cz/item/CS_URS_2021_01/045002000"/>
    <hyperlink ref="F180" r:id="rId16" display="https://podminky.urs.cz/item/CS_URS_2021_01/065002000"/>
    <hyperlink ref="F184" r:id="rId17" display="https://podminky.urs.cz/item/CS_URS_2021_01/09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8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NB_Boss\petr</dc:creator>
  <cp:lastModifiedBy>NB_Boss\petr</cp:lastModifiedBy>
  <dcterms:created xsi:type="dcterms:W3CDTF">2023-02-28T14:57:17Z</dcterms:created>
  <dcterms:modified xsi:type="dcterms:W3CDTF">2023-02-28T14:57:35Z</dcterms:modified>
</cp:coreProperties>
</file>