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900" activeTab="1"/>
  </bookViews>
  <sheets>
    <sheet name="Rekapitulace" sheetId="1" r:id="rId1"/>
    <sheet name="Soupis položek" sheetId="2" r:id="rId2"/>
    <sheet name="Rekapitulace RS1" sheetId="3" r:id="rId3"/>
    <sheet name="Soupis položek RS1" sheetId="4" r:id="rId4"/>
    <sheet name="Rekapitulace RS2" sheetId="5" r:id="rId5"/>
    <sheet name="Soupis položek RS2" sheetId="6" r:id="rId6"/>
    <sheet name="Rekapitulace DT" sheetId="7" r:id="rId7"/>
    <sheet name="Soupis položek DT" sheetId="8" r:id="rId8"/>
  </sheets>
  <definedNames>
    <definedName name="_xlnm.Print_Area" localSheetId="0">'Rekapitulace'!$A$1:$F$35</definedName>
    <definedName name="_xlnm.Print_Area" localSheetId="6">'Rekapitulace DT'!$A$1:$F$22</definedName>
    <definedName name="_xlnm.Print_Area" localSheetId="2">'Rekapitulace RS1'!$A$1:$F$22</definedName>
    <definedName name="_xlnm.Print_Area" localSheetId="4">'Rekapitulace RS2'!$A$1:$F$22</definedName>
    <definedName name="_xlnm.Print_Area" localSheetId="1">'Soupis položek'!$A$1:$G$125</definedName>
    <definedName name="_xlnm.Print_Area" localSheetId="7">'Soupis položek DT'!$A$1:$G$27</definedName>
    <definedName name="_xlnm.Print_Area" localSheetId="3">'Soupis položek RS1'!$A$1:$G$21</definedName>
    <definedName name="_xlnm.Print_Area" localSheetId="5">'Soupis položek RS2'!$A$1:$G$21</definedName>
  </definedNames>
  <calcPr fullCalcOnLoad="1" fullPrecision="0"/>
</workbook>
</file>

<file path=xl/sharedStrings.xml><?xml version="1.0" encoding="utf-8"?>
<sst xmlns="http://schemas.openxmlformats.org/spreadsheetml/2006/main" count="389" uniqueCount="180">
  <si>
    <t>doprava dodávek</t>
  </si>
  <si>
    <t>materiál elektromontážní</t>
  </si>
  <si>
    <t>materiál podružný</t>
  </si>
  <si>
    <t>elektromontáže</t>
  </si>
  <si>
    <t>PPV pro elektromontáže</t>
  </si>
  <si>
    <t>dodávky celkem</t>
  </si>
  <si>
    <t>materiál+výkony celkem</t>
  </si>
  <si>
    <t>ostatní náklady</t>
  </si>
  <si>
    <t>NÁKLADY hl.III celkem</t>
  </si>
  <si>
    <t>NÁKLADY hl.VI celkem</t>
  </si>
  <si>
    <t>revize</t>
  </si>
  <si>
    <t>NÁKLADY hl.XI celkem</t>
  </si>
  <si>
    <t>autorský dozor</t>
  </si>
  <si>
    <t>NÁKLADY hl.I celkem</t>
  </si>
  <si>
    <t>název akce: UJEP Ústí nad Labem - BIOFEEDBACK FSE</t>
  </si>
  <si>
    <t>Rekapitulace ceny</t>
  </si>
  <si>
    <t>%</t>
  </si>
  <si>
    <t>základ</t>
  </si>
  <si>
    <t>objekt: D.1.4.d Zařízení silnoproudé elektrotechniky</t>
  </si>
  <si>
    <t>objekt: D.1.4.e Zařízení slaboproudé elektrotechniky</t>
  </si>
  <si>
    <t>dodávky zařízení</t>
  </si>
  <si>
    <t>přesun dodávek</t>
  </si>
  <si>
    <t>prořez</t>
  </si>
  <si>
    <t>p.č.</t>
  </si>
  <si>
    <t>cena /Kč/</t>
  </si>
  <si>
    <t>kompletační činnost</t>
  </si>
  <si>
    <t>investorská činnost</t>
  </si>
  <si>
    <t>CENA bez DPH (Kč)</t>
  </si>
  <si>
    <t>zařízení staveniště</t>
  </si>
  <si>
    <t>Soupis položek</t>
  </si>
  <si>
    <t>popis položky</t>
  </si>
  <si>
    <t>mj.</t>
  </si>
  <si>
    <t>množství</t>
  </si>
  <si>
    <t xml:space="preserve">cena/mj.     </t>
  </si>
  <si>
    <t>cena celkem</t>
  </si>
  <si>
    <t>Dodávky zařízení</t>
  </si>
  <si>
    <t>ks</t>
  </si>
  <si>
    <t>nouz. svít. U21LED 200LM T/NT 1H NI-CD    LG661606</t>
  </si>
  <si>
    <t>Materiál elektromontážní</t>
  </si>
  <si>
    <t>deska montážní Mosaic 2moduly                80251</t>
  </si>
  <si>
    <t>zásuvka Mosaic 16A/250V 2moduly              77140</t>
  </si>
  <si>
    <t>SESTAVA  2zásuvka Mosaic 1xRJ45/cat.6 UTP</t>
  </si>
  <si>
    <t>ZAS MOSN 1XRJ45 UTP C6 1M BÍ  Legrand       076561</t>
  </si>
  <si>
    <t>podlahová krabice 18M kryt šedá do betonu  LG89611</t>
  </si>
  <si>
    <t>krab. Pop-up nerez 2x4M + inst. nábytek   LG654003</t>
  </si>
  <si>
    <t>stolní zásuvkový blok 8M prázdný bílý      LG53560</t>
  </si>
  <si>
    <t>kabel CYKY-J 3x1,5</t>
  </si>
  <si>
    <t>m</t>
  </si>
  <si>
    <t>kabel CYKY-O 3x1,5</t>
  </si>
  <si>
    <t>kabel CYKY-J 3x2,5</t>
  </si>
  <si>
    <t>kabel CYKY-J 5x1,5</t>
  </si>
  <si>
    <t>kabel BELDEN Cat.6 UTP 4x2xAWG23 LSOH</t>
  </si>
  <si>
    <t>trubka ohebná PVC lpflex 2320 (slaboproud)</t>
  </si>
  <si>
    <t>štítek kabelový 30x10mm malý</t>
  </si>
  <si>
    <t>Elektromontáže</t>
  </si>
  <si>
    <t>rozvodnice RS1 do hmotnosti 100kg</t>
  </si>
  <si>
    <t>rozvodnice RS2 do hmotnosti 100kg</t>
  </si>
  <si>
    <t>rozvodnice DT  do hmotnosti 300kg</t>
  </si>
  <si>
    <t>krabice podlahová bez zapojení</t>
  </si>
  <si>
    <t>kabel Cu(-CYKY) pod omítkou do 2x4/3x2,5/5x1,5</t>
  </si>
  <si>
    <t>trubka plast ohebná,pod omítkou,typ 2323/pr.23</t>
  </si>
  <si>
    <t>kg</t>
  </si>
  <si>
    <t>zhotovení otvoru ve 4mm plechu do 0,01m2</t>
  </si>
  <si>
    <t>osazení do cihly hmoždinky HM8</t>
  </si>
  <si>
    <t>Ostatní náklady</t>
  </si>
  <si>
    <t>m3</t>
  </si>
  <si>
    <t>vybour.otvoru ve zdi/cihla/ do pr.60mm/tl.do 0,60m</t>
  </si>
  <si>
    <t>zásuvka Mosaic 16A/250V 2moduly chráněná    S77140</t>
  </si>
  <si>
    <t>kabel(-CYKY) pevně ulož.do 5x10/12x4/19x2,5/24x1,5</t>
  </si>
  <si>
    <t>kabel Cu(-1kV CYKY) pevně uložený do 3x35/4x25</t>
  </si>
  <si>
    <t>stojina nebo závěs s výložníky zesílené provedení</t>
  </si>
  <si>
    <t>č.položky</t>
  </si>
  <si>
    <t>Rozvaděč 1                     ozn.RS1</t>
  </si>
  <si>
    <t>Rozvaděč 2                     ozn.RS2</t>
  </si>
  <si>
    <t>Datový rozvaděč                ozn.DT</t>
  </si>
  <si>
    <t>součet</t>
  </si>
  <si>
    <t>SESTAVA  ovladač Mosaic žaluziový 500W 2moduly</t>
  </si>
  <si>
    <t>ovladač žaluziový Mosaic 500W/2moduly        77025</t>
  </si>
  <si>
    <t>rámeček krycí Mosaic 1modul                  78801</t>
  </si>
  <si>
    <t>rámeček krycí Mosaic 2x2moduly vodoro        78804</t>
  </si>
  <si>
    <t>rámeček krycí Mosaic 3x2moduly vodoro        78806</t>
  </si>
  <si>
    <t>rámeček krycí Mosaic 4x2moduly vodoro        78808</t>
  </si>
  <si>
    <t>krabicová rozvodka KR97/5 vč.KO97V +SP96 (osv.)</t>
  </si>
  <si>
    <t>rámeček krycí Mosaic 2moduly                 78802</t>
  </si>
  <si>
    <t>krabicová rozvodka KR97/5 vč.KO97V +SP96 (zás.)</t>
  </si>
  <si>
    <t>instalační krabice pro 18M do betonu       LG89631</t>
  </si>
  <si>
    <t>kabel CYKY-J 4x10 (dopočítat dle skutečnosti)</t>
  </si>
  <si>
    <t>kabel CYKY-J 4x16 (dopočítat dle skutečnosti)</t>
  </si>
  <si>
    <t>bezpečnostní tabulka plast</t>
  </si>
  <si>
    <t>hmoždinka plastová HM8/8x40mm vč. vrutu</t>
  </si>
  <si>
    <t>zásuvka domovní sdělovací 2násobná vč.zapojení</t>
  </si>
  <si>
    <t>krabice do nábytku vč. zapojení</t>
  </si>
  <si>
    <t>stolní blok do nábytku vč. zapojení</t>
  </si>
  <si>
    <t>vodič/kabel v trubce jednotková hmotnost do 0,4kg</t>
  </si>
  <si>
    <t>bezpečnostní tabulka plastová</t>
  </si>
  <si>
    <t>ukončení v rozvaděči vč.zapojení vodiče do 2,5mm2</t>
  </si>
  <si>
    <t>ukončení v rozvaděči vč.zapojení vodiče do 16mm2</t>
  </si>
  <si>
    <t>označovací štítek na kabel</t>
  </si>
  <si>
    <t>omítka na stěně/jednotl.plocha do 1,00m2/vč.malty</t>
  </si>
  <si>
    <t>SESTAVA  přepínač Mosaic 10A/250Vstř řaz.5 2moduly</t>
  </si>
  <si>
    <t>přepínač Mosaic 10A/250V/1modul řaz.6        77001</t>
  </si>
  <si>
    <t>SESTAVA  přepínač Mosaic 10A/250Vstř řaz.6 2moduly</t>
  </si>
  <si>
    <t>přepínač Mosaic 10A/250V/2moduly řaz.6       77011</t>
  </si>
  <si>
    <t>SESTAVA  přepínač Mosaic 10A/250Vstř řaz.6+6 2modu</t>
  </si>
  <si>
    <t>krabice přístrojová KP68/2 (spínače)</t>
  </si>
  <si>
    <t>SESTAVA  zásuvka Mosaic 16A/250Vstř</t>
  </si>
  <si>
    <t>SESTAVA  zásuvka Mosaic 16A/250Vstř chráněná</t>
  </si>
  <si>
    <t>krabice přístrojová KP68/2 (zásuvky)</t>
  </si>
  <si>
    <t>nouzové orientační svítidlo zářivkové</t>
  </si>
  <si>
    <t>přepínač zapuštěný vč.zapojení sériový/řazení 5</t>
  </si>
  <si>
    <t>přepínač zapuštěný vč.zapojení střídavý/řazení 6</t>
  </si>
  <si>
    <t>přepínač zapuštěný vč.zapojení 2-stříd./řazení 6+6</t>
  </si>
  <si>
    <t>přepínač zapuštěný vč.zapojení žaluziový</t>
  </si>
  <si>
    <t>krabice přístrojová bez zapojení</t>
  </si>
  <si>
    <t>poplatek za recyklaci svítidla přes 50cm</t>
  </si>
  <si>
    <t>řezání kapsy do pr.100mm ve stěně nebo podlaze</t>
  </si>
  <si>
    <t>1GB switch 16 portů RJ-45, 2000 Mb/s na port nást.</t>
  </si>
  <si>
    <t>zásuvka domovní zapuštěná vč.zapojení průběžně</t>
  </si>
  <si>
    <t>switch 16 portů nástěnný vč. zapojení</t>
  </si>
  <si>
    <t>krabicová rozvodka vč.svorkovn.a zapojení (-KR97)</t>
  </si>
  <si>
    <t>vysekání výklenku/zeď cihla/ plocha od 0,25m2</t>
  </si>
  <si>
    <t>vysekání rýhy/zeď cihla/ hl.do 30mm/š.do 30mm</t>
  </si>
  <si>
    <t>vysekání rýhy/zeď cihla/ hl.do 30mm/š.do 70mm</t>
  </si>
  <si>
    <t>vysekání rýhy/zeď cihla/ hl.do 30mm/š.do 150mm</t>
  </si>
  <si>
    <t>Materiál nosný</t>
  </si>
  <si>
    <t>podružný (%)</t>
  </si>
  <si>
    <t>Materiál celkem</t>
  </si>
  <si>
    <t>Zkoušky</t>
  </si>
  <si>
    <t>Doprava</t>
  </si>
  <si>
    <t>Cena za 1 ks</t>
  </si>
  <si>
    <t>Cena celkem</t>
  </si>
  <si>
    <t>počet (ks)</t>
  </si>
  <si>
    <t>označení rozvaděče: RS1</t>
  </si>
  <si>
    <t>popis rozvaděče: Rozvaděč 1</t>
  </si>
  <si>
    <t>Výroba rozvaděče (Nh)</t>
  </si>
  <si>
    <t>Průvodní dokumentace</t>
  </si>
  <si>
    <t>Rekapitulace rozvaděče RS1</t>
  </si>
  <si>
    <t>cena/mj.</t>
  </si>
  <si>
    <t>PRACTIBOX S DO ZDI 4X18M BÍLÁ             LG137149</t>
  </si>
  <si>
    <t>Ks</t>
  </si>
  <si>
    <t>DX3 KOMB. 1+N B16 30MA AC 10KA            LG410972</t>
  </si>
  <si>
    <t>kpl</t>
  </si>
  <si>
    <t>Rozpis rozvaděče RS1</t>
  </si>
  <si>
    <t>Soupis položek RS1</t>
  </si>
  <si>
    <t>DX3 VYPÍNAČ 3P 63A 400V                   LG406467</t>
  </si>
  <si>
    <t>SVODIč PŘEPĚTÍ 3P 12,5/60KA T1+T2         LG412272</t>
  </si>
  <si>
    <t>TX3 JISTIČ 1P B10 10000A                  LG404082</t>
  </si>
  <si>
    <t>TX3 JISTIČ 1P B16 10000A                  LG404084</t>
  </si>
  <si>
    <t>TX3 JISTIČ 1P C10 10000A                  LG404169</t>
  </si>
  <si>
    <t>KRYT VOLNÝCH 5 MODULŮ                     LG001660</t>
  </si>
  <si>
    <t>Drobný materiál - spojovací,upevňovací,popisovací</t>
  </si>
  <si>
    <t>označení rozvaděče: RS2</t>
  </si>
  <si>
    <t>popis rozvaděče: Rozvaděč 2</t>
  </si>
  <si>
    <t>Rekapitulace rozvaděče RS2</t>
  </si>
  <si>
    <t>PRACTIBOX S DO ZDI 3X18M BÍLÁ             LG137148</t>
  </si>
  <si>
    <t>Soupis položek RS2</t>
  </si>
  <si>
    <t>Rozpis rozvaděče RS2</t>
  </si>
  <si>
    <t>DX3 VYPÍNAČ 3P 40A 400V                   LG406466</t>
  </si>
  <si>
    <t>SVODIČ PŘEPĚTÍ 3P 12,5/60KA T1+T2         LG412272</t>
  </si>
  <si>
    <t>označení rozvaděče: DT</t>
  </si>
  <si>
    <t>popis rozvaděče: Datový rozvaděč</t>
  </si>
  <si>
    <t>Rekapitulace rozvaděče DT</t>
  </si>
  <si>
    <t>LIN-ROZV. 42U 600x600                     LG646318</t>
  </si>
  <si>
    <t>LIN2-ORGANIZÁTOR 1U                       LG646520</t>
  </si>
  <si>
    <t>LIN2-VYV. HÁKY 6KS                        LG646425</t>
  </si>
  <si>
    <t>LCS-OPT.BOX 4x SC/APC 4x PIGT             LG413053</t>
  </si>
  <si>
    <t>Datový switch 48x GB LAN 4x SFP + PoE</t>
  </si>
  <si>
    <t>LIN2-PODSTAVEC 600X600 V100               LG646400</t>
  </si>
  <si>
    <t>LIN2-2X VENT + TERMOSTAT                  LG646430</t>
  </si>
  <si>
    <t>LIN-MOD. PANEL 24XRJ45                    LG632790</t>
  </si>
  <si>
    <t>LIN-KEYSTONE CAT.6 UTP                    LG632705</t>
  </si>
  <si>
    <t>LIN-P. KABEL CAT.6 UTP 1M                 LG632750</t>
  </si>
  <si>
    <t>PDU-NAPÁJ. BLOK 6X 230V PO                LG646835</t>
  </si>
  <si>
    <t>Rozpis rozvadìče DT</t>
  </si>
  <si>
    <t>Soupis položek DT</t>
  </si>
  <si>
    <t>LIN2-KARTÁČOVÝ VSTUP                      LG646428</t>
  </si>
  <si>
    <t>POZOR! Doplňte pouze čísla do žlutých polí !!!</t>
  </si>
  <si>
    <t>Zkoušky a proměření datových linek</t>
  </si>
  <si>
    <t>svítidlo zářivkové vestavné/4 zdroje - demontáž</t>
  </si>
  <si>
    <t>svítidlo zářivkové - montáž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</si>
</sst>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"/>
    <numFmt numFmtId="166" formatCode="#\ ###\ ##0;#\ ###\ ##0;"/>
    <numFmt numFmtId="167" formatCode="##\ ###\ ##0;##\ ###\ ##0;"/>
    <numFmt numFmtId="168" formatCode="000000000"/>
    <numFmt numFmtId="169" formatCode="#\ ###\ ###"/>
    <numFmt numFmtId="170" formatCode="0.000;0.000;"/>
    <numFmt numFmtId="171" formatCode="0.00;0.00;"/>
    <numFmt numFmtId="172" formatCode="#\ ###\ ##0.00"/>
    <numFmt numFmtId="173" formatCode="#\ ###\ 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i/>
      <sz val="11"/>
      <color indexed="8"/>
      <name val="Times New Roman CE"/>
      <family val="0"/>
    </font>
    <font>
      <b/>
      <sz val="12"/>
      <color indexed="10"/>
      <name val="Times New Roman CE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Times New Roman CE"/>
      <family val="0"/>
    </font>
    <font>
      <sz val="12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1"/>
      <color theme="1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i/>
      <sz val="11"/>
      <color theme="1"/>
      <name val="Times New Roman CE"/>
      <family val="0"/>
    </font>
    <font>
      <b/>
      <sz val="12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thick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2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166" fontId="44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49" fontId="44" fillId="0" borderId="10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166" fontId="44" fillId="0" borderId="11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2" fontId="44" fillId="0" borderId="13" xfId="0" applyNumberFormat="1" applyFont="1" applyBorder="1" applyAlignment="1">
      <alignment/>
    </xf>
    <xf numFmtId="166" fontId="44" fillId="0" borderId="13" xfId="0" applyNumberFormat="1" applyFont="1" applyBorder="1" applyAlignment="1">
      <alignment/>
    </xf>
    <xf numFmtId="49" fontId="44" fillId="0" borderId="14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166" fontId="44" fillId="0" borderId="15" xfId="0" applyNumberFormat="1" applyFont="1" applyBorder="1" applyAlignment="1">
      <alignment/>
    </xf>
    <xf numFmtId="49" fontId="44" fillId="33" borderId="16" xfId="0" applyNumberFormat="1" applyFont="1" applyFill="1" applyBorder="1" applyAlignment="1">
      <alignment/>
    </xf>
    <xf numFmtId="2" fontId="44" fillId="33" borderId="16" xfId="0" applyNumberFormat="1" applyFont="1" applyFill="1" applyBorder="1" applyAlignment="1">
      <alignment/>
    </xf>
    <xf numFmtId="166" fontId="44" fillId="33" borderId="16" xfId="0" applyNumberFormat="1" applyFont="1" applyFill="1" applyBorder="1" applyAlignment="1">
      <alignment/>
    </xf>
    <xf numFmtId="0" fontId="44" fillId="0" borderId="17" xfId="0" applyFont="1" applyBorder="1" applyAlignment="1">
      <alignment/>
    </xf>
    <xf numFmtId="167" fontId="44" fillId="0" borderId="18" xfId="0" applyNumberFormat="1" applyFont="1" applyBorder="1" applyAlignment="1">
      <alignment/>
    </xf>
    <xf numFmtId="0" fontId="44" fillId="0" borderId="19" xfId="0" applyFont="1" applyBorder="1" applyAlignment="1">
      <alignment/>
    </xf>
    <xf numFmtId="167" fontId="44" fillId="0" borderId="20" xfId="0" applyNumberFormat="1" applyFont="1" applyBorder="1" applyAlignment="1">
      <alignment/>
    </xf>
    <xf numFmtId="0" fontId="44" fillId="33" borderId="21" xfId="0" applyFont="1" applyFill="1" applyBorder="1" applyAlignment="1">
      <alignment/>
    </xf>
    <xf numFmtId="167" fontId="44" fillId="33" borderId="22" xfId="0" applyNumberFormat="1" applyFont="1" applyFill="1" applyBorder="1" applyAlignment="1">
      <alignment/>
    </xf>
    <xf numFmtId="0" fontId="44" fillId="0" borderId="23" xfId="0" applyFont="1" applyBorder="1" applyAlignment="1">
      <alignment/>
    </xf>
    <xf numFmtId="167" fontId="44" fillId="0" borderId="24" xfId="0" applyNumberFormat="1" applyFont="1" applyBorder="1" applyAlignment="1">
      <alignment/>
    </xf>
    <xf numFmtId="0" fontId="45" fillId="0" borderId="25" xfId="0" applyFont="1" applyBorder="1" applyAlignment="1">
      <alignment/>
    </xf>
    <xf numFmtId="49" fontId="45" fillId="0" borderId="26" xfId="0" applyNumberFormat="1" applyFont="1" applyBorder="1" applyAlignment="1">
      <alignment/>
    </xf>
    <xf numFmtId="2" fontId="45" fillId="0" borderId="27" xfId="0" applyNumberFormat="1" applyFont="1" applyBorder="1" applyAlignment="1">
      <alignment/>
    </xf>
    <xf numFmtId="166" fontId="45" fillId="0" borderId="27" xfId="0" applyNumberFormat="1" applyFont="1" applyBorder="1" applyAlignment="1">
      <alignment/>
    </xf>
    <xf numFmtId="167" fontId="45" fillId="0" borderId="28" xfId="0" applyNumberFormat="1" applyFont="1" applyBorder="1" applyAlignment="1">
      <alignment/>
    </xf>
    <xf numFmtId="0" fontId="46" fillId="0" borderId="0" xfId="0" applyFont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2" fontId="46" fillId="33" borderId="16" xfId="0" applyNumberFormat="1" applyFont="1" applyFill="1" applyBorder="1" applyAlignment="1">
      <alignment vertical="center"/>
    </xf>
    <xf numFmtId="166" fontId="46" fillId="33" borderId="16" xfId="0" applyNumberFormat="1" applyFont="1" applyFill="1" applyBorder="1" applyAlignment="1">
      <alignment vertical="center"/>
    </xf>
    <xf numFmtId="167" fontId="46" fillId="33" borderId="22" xfId="0" applyNumberFormat="1" applyFont="1" applyFill="1" applyBorder="1" applyAlignment="1">
      <alignment vertical="center"/>
    </xf>
    <xf numFmtId="0" fontId="45" fillId="0" borderId="0" xfId="0" applyFont="1" applyAlignment="1" quotePrefix="1">
      <alignment/>
    </xf>
    <xf numFmtId="0" fontId="44" fillId="0" borderId="29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2" fontId="44" fillId="0" borderId="30" xfId="0" applyNumberFormat="1" applyFont="1" applyBorder="1" applyAlignment="1">
      <alignment horizontal="right"/>
    </xf>
    <xf numFmtId="166" fontId="44" fillId="0" borderId="30" xfId="0" applyNumberFormat="1" applyFont="1" applyBorder="1" applyAlignment="1">
      <alignment horizontal="right"/>
    </xf>
    <xf numFmtId="167" fontId="44" fillId="0" borderId="31" xfId="0" applyNumberFormat="1" applyFont="1" applyBorder="1" applyAlignment="1">
      <alignment horizontal="right"/>
    </xf>
    <xf numFmtId="0" fontId="45" fillId="0" borderId="16" xfId="0" applyFont="1" applyBorder="1" applyAlignment="1">
      <alignment/>
    </xf>
    <xf numFmtId="2" fontId="45" fillId="0" borderId="16" xfId="0" applyNumberFormat="1" applyFont="1" applyBorder="1" applyAlignment="1">
      <alignment/>
    </xf>
    <xf numFmtId="0" fontId="45" fillId="0" borderId="0" xfId="0" applyFont="1" applyAlignment="1">
      <alignment/>
    </xf>
    <xf numFmtId="0" fontId="43" fillId="0" borderId="29" xfId="0" applyFont="1" applyBorder="1" applyAlignment="1">
      <alignment/>
    </xf>
    <xf numFmtId="168" fontId="43" fillId="0" borderId="30" xfId="0" applyNumberFormat="1" applyFont="1" applyBorder="1" applyAlignment="1">
      <alignment/>
    </xf>
    <xf numFmtId="0" fontId="43" fillId="0" borderId="30" xfId="0" applyFont="1" applyBorder="1" applyAlignment="1">
      <alignment/>
    </xf>
    <xf numFmtId="2" fontId="43" fillId="0" borderId="30" xfId="0" applyNumberFormat="1" applyFont="1" applyBorder="1" applyAlignment="1">
      <alignment/>
    </xf>
    <xf numFmtId="0" fontId="45" fillId="0" borderId="32" xfId="0" applyFont="1" applyBorder="1" applyAlignment="1">
      <alignment/>
    </xf>
    <xf numFmtId="168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0" fontId="43" fillId="0" borderId="17" xfId="0" applyFont="1" applyBorder="1" applyAlignment="1">
      <alignment/>
    </xf>
    <xf numFmtId="168" fontId="43" fillId="0" borderId="11" xfId="0" applyNumberFormat="1" applyFont="1" applyBorder="1" applyAlignment="1">
      <alignment/>
    </xf>
    <xf numFmtId="49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0" fontId="43" fillId="0" borderId="25" xfId="0" applyFont="1" applyBorder="1" applyAlignment="1">
      <alignment/>
    </xf>
    <xf numFmtId="168" fontId="43" fillId="0" borderId="27" xfId="0" applyNumberFormat="1" applyFont="1" applyBorder="1" applyAlignment="1">
      <alignment/>
    </xf>
    <xf numFmtId="49" fontId="43" fillId="0" borderId="27" xfId="0" applyNumberFormat="1" applyFont="1" applyBorder="1" applyAlignment="1">
      <alignment/>
    </xf>
    <xf numFmtId="2" fontId="43" fillId="0" borderId="27" xfId="0" applyNumberFormat="1" applyFont="1" applyBorder="1" applyAlignment="1">
      <alignment/>
    </xf>
    <xf numFmtId="0" fontId="47" fillId="33" borderId="32" xfId="0" applyFont="1" applyFill="1" applyBorder="1" applyAlignment="1">
      <alignment/>
    </xf>
    <xf numFmtId="168" fontId="47" fillId="33" borderId="0" xfId="0" applyNumberFormat="1" applyFont="1" applyFill="1" applyBorder="1" applyAlignment="1">
      <alignment/>
    </xf>
    <xf numFmtId="49" fontId="47" fillId="33" borderId="0" xfId="0" applyNumberFormat="1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5" fillId="0" borderId="33" xfId="0" applyFont="1" applyBorder="1" applyAlignment="1">
      <alignment/>
    </xf>
    <xf numFmtId="168" fontId="45" fillId="0" borderId="14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2" fontId="45" fillId="0" borderId="14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47" fillId="33" borderId="34" xfId="0" applyFont="1" applyFill="1" applyBorder="1" applyAlignment="1">
      <alignment/>
    </xf>
    <xf numFmtId="168" fontId="47" fillId="33" borderId="35" xfId="0" applyNumberFormat="1" applyFont="1" applyFill="1" applyBorder="1" applyAlignment="1">
      <alignment/>
    </xf>
    <xf numFmtId="0" fontId="47" fillId="33" borderId="35" xfId="0" applyFont="1" applyFill="1" applyBorder="1" applyAlignment="1">
      <alignment/>
    </xf>
    <xf numFmtId="2" fontId="47" fillId="33" borderId="35" xfId="0" applyNumberFormat="1" applyFont="1" applyFill="1" applyBorder="1" applyAlignment="1">
      <alignment/>
    </xf>
    <xf numFmtId="168" fontId="43" fillId="0" borderId="0" xfId="0" applyNumberFormat="1" applyFont="1" applyAlignment="1">
      <alignment/>
    </xf>
    <xf numFmtId="169" fontId="43" fillId="0" borderId="0" xfId="0" applyNumberFormat="1" applyFont="1" applyAlignment="1">
      <alignment/>
    </xf>
    <xf numFmtId="0" fontId="46" fillId="33" borderId="22" xfId="0" applyFont="1" applyFill="1" applyBorder="1" applyAlignment="1">
      <alignment vertical="center"/>
    </xf>
    <xf numFmtId="169" fontId="43" fillId="0" borderId="31" xfId="0" applyNumberFormat="1" applyFont="1" applyBorder="1" applyAlignment="1">
      <alignment/>
    </xf>
    <xf numFmtId="169" fontId="45" fillId="0" borderId="36" xfId="0" applyNumberFormat="1" applyFont="1" applyBorder="1" applyAlignment="1">
      <alignment/>
    </xf>
    <xf numFmtId="169" fontId="43" fillId="0" borderId="18" xfId="0" applyNumberFormat="1" applyFont="1" applyBorder="1" applyAlignment="1">
      <alignment/>
    </xf>
    <xf numFmtId="169" fontId="43" fillId="0" borderId="37" xfId="0" applyNumberFormat="1" applyFont="1" applyBorder="1" applyAlignment="1">
      <alignment/>
    </xf>
    <xf numFmtId="169" fontId="47" fillId="33" borderId="36" xfId="0" applyNumberFormat="1" applyFont="1" applyFill="1" applyBorder="1" applyAlignment="1">
      <alignment/>
    </xf>
    <xf numFmtId="169" fontId="45" fillId="0" borderId="38" xfId="0" applyNumberFormat="1" applyFont="1" applyBorder="1" applyAlignment="1">
      <alignment/>
    </xf>
    <xf numFmtId="169" fontId="47" fillId="33" borderId="39" xfId="0" applyNumberFormat="1" applyFont="1" applyFill="1" applyBorder="1" applyAlignment="1">
      <alignment/>
    </xf>
    <xf numFmtId="172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quotePrefix="1">
      <alignment/>
    </xf>
    <xf numFmtId="0" fontId="49" fillId="0" borderId="0" xfId="0" applyFont="1" applyAlignment="1">
      <alignment/>
    </xf>
    <xf numFmtId="169" fontId="4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172" fontId="46" fillId="33" borderId="16" xfId="0" applyNumberFormat="1" applyFont="1" applyFill="1" applyBorder="1" applyAlignment="1">
      <alignment vertical="center"/>
    </xf>
    <xf numFmtId="169" fontId="46" fillId="33" borderId="16" xfId="0" applyNumberFormat="1" applyFont="1" applyFill="1" applyBorder="1" applyAlignment="1">
      <alignment vertical="center"/>
    </xf>
    <xf numFmtId="173" fontId="46" fillId="33" borderId="22" xfId="0" applyNumberFormat="1" applyFont="1" applyFill="1" applyBorder="1" applyAlignment="1">
      <alignment vertical="center"/>
    </xf>
    <xf numFmtId="0" fontId="48" fillId="0" borderId="29" xfId="0" applyFont="1" applyBorder="1" applyAlignment="1">
      <alignment horizontal="right"/>
    </xf>
    <xf numFmtId="0" fontId="48" fillId="0" borderId="40" xfId="0" applyFont="1" applyBorder="1" applyAlignment="1">
      <alignment horizontal="right"/>
    </xf>
    <xf numFmtId="172" fontId="48" fillId="0" borderId="30" xfId="0" applyNumberFormat="1" applyFont="1" applyBorder="1" applyAlignment="1">
      <alignment horizontal="right"/>
    </xf>
    <xf numFmtId="169" fontId="48" fillId="0" borderId="30" xfId="0" applyNumberFormat="1" applyFont="1" applyBorder="1" applyAlignment="1">
      <alignment horizontal="right"/>
    </xf>
    <xf numFmtId="173" fontId="48" fillId="0" borderId="31" xfId="0" applyNumberFormat="1" applyFont="1" applyBorder="1" applyAlignment="1">
      <alignment horizontal="right"/>
    </xf>
    <xf numFmtId="0" fontId="48" fillId="0" borderId="17" xfId="0" applyFont="1" applyBorder="1" applyAlignment="1">
      <alignment/>
    </xf>
    <xf numFmtId="49" fontId="48" fillId="0" borderId="10" xfId="0" applyNumberFormat="1" applyFont="1" applyBorder="1" applyAlignment="1">
      <alignment/>
    </xf>
    <xf numFmtId="172" fontId="48" fillId="0" borderId="11" xfId="0" applyNumberFormat="1" applyFont="1" applyBorder="1" applyAlignment="1">
      <alignment/>
    </xf>
    <xf numFmtId="169" fontId="48" fillId="0" borderId="11" xfId="0" applyNumberFormat="1" applyFont="1" applyBorder="1" applyAlignment="1">
      <alignment/>
    </xf>
    <xf numFmtId="173" fontId="48" fillId="0" borderId="18" xfId="0" applyNumberFormat="1" applyFont="1" applyBorder="1" applyAlignment="1">
      <alignment/>
    </xf>
    <xf numFmtId="0" fontId="48" fillId="33" borderId="21" xfId="0" applyFont="1" applyFill="1" applyBorder="1" applyAlignment="1">
      <alignment/>
    </xf>
    <xf numFmtId="49" fontId="48" fillId="33" borderId="16" xfId="0" applyNumberFormat="1" applyFont="1" applyFill="1" applyBorder="1" applyAlignment="1">
      <alignment/>
    </xf>
    <xf numFmtId="172" fontId="48" fillId="33" borderId="16" xfId="0" applyNumberFormat="1" applyFont="1" applyFill="1" applyBorder="1" applyAlignment="1">
      <alignment/>
    </xf>
    <xf numFmtId="169" fontId="48" fillId="33" borderId="16" xfId="0" applyNumberFormat="1" applyFont="1" applyFill="1" applyBorder="1" applyAlignment="1">
      <alignment/>
    </xf>
    <xf numFmtId="173" fontId="48" fillId="33" borderId="22" xfId="0" applyNumberFormat="1" applyFont="1" applyFill="1" applyBorder="1" applyAlignment="1">
      <alignment/>
    </xf>
    <xf numFmtId="0" fontId="48" fillId="0" borderId="23" xfId="0" applyFont="1" applyBorder="1" applyAlignment="1">
      <alignment/>
    </xf>
    <xf numFmtId="49" fontId="48" fillId="0" borderId="14" xfId="0" applyNumberFormat="1" applyFont="1" applyBorder="1" applyAlignment="1">
      <alignment/>
    </xf>
    <xf numFmtId="172" fontId="48" fillId="0" borderId="15" xfId="0" applyNumberFormat="1" applyFont="1" applyBorder="1" applyAlignment="1">
      <alignment/>
    </xf>
    <xf numFmtId="169" fontId="48" fillId="0" borderId="15" xfId="0" applyNumberFormat="1" applyFont="1" applyBorder="1" applyAlignment="1">
      <alignment/>
    </xf>
    <xf numFmtId="173" fontId="48" fillId="0" borderId="24" xfId="0" applyNumberFormat="1" applyFont="1" applyBorder="1" applyAlignment="1">
      <alignment/>
    </xf>
    <xf numFmtId="0" fontId="49" fillId="0" borderId="41" xfId="0" applyFont="1" applyBorder="1" applyAlignment="1">
      <alignment/>
    </xf>
    <xf numFmtId="49" fontId="49" fillId="0" borderId="40" xfId="0" applyNumberFormat="1" applyFont="1" applyBorder="1" applyAlignment="1">
      <alignment/>
    </xf>
    <xf numFmtId="172" fontId="49" fillId="0" borderId="40" xfId="0" applyNumberFormat="1" applyFont="1" applyBorder="1" applyAlignment="1">
      <alignment/>
    </xf>
    <xf numFmtId="169" fontId="49" fillId="0" borderId="40" xfId="0" applyNumberFormat="1" applyFont="1" applyBorder="1" applyAlignment="1">
      <alignment/>
    </xf>
    <xf numFmtId="173" fontId="49" fillId="0" borderId="28" xfId="0" applyNumberFormat="1" applyFont="1" applyBorder="1" applyAlignment="1">
      <alignment/>
    </xf>
    <xf numFmtId="0" fontId="45" fillId="0" borderId="21" xfId="0" applyFont="1" applyBorder="1" applyAlignment="1">
      <alignment/>
    </xf>
    <xf numFmtId="168" fontId="45" fillId="0" borderId="16" xfId="0" applyNumberFormat="1" applyFont="1" applyBorder="1" applyAlignment="1">
      <alignment/>
    </xf>
    <xf numFmtId="169" fontId="45" fillId="0" borderId="22" xfId="0" applyNumberFormat="1" applyFont="1" applyBorder="1" applyAlignment="1">
      <alignment/>
    </xf>
    <xf numFmtId="0" fontId="50" fillId="0" borderId="17" xfId="0" applyFont="1" applyBorder="1" applyAlignment="1">
      <alignment/>
    </xf>
    <xf numFmtId="168" fontId="50" fillId="0" borderId="11" xfId="0" applyNumberFormat="1" applyFont="1" applyBorder="1" applyAlignment="1">
      <alignment/>
    </xf>
    <xf numFmtId="49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2" fontId="50" fillId="0" borderId="11" xfId="0" applyNumberFormat="1" applyFont="1" applyBorder="1" applyAlignment="1">
      <alignment/>
    </xf>
    <xf numFmtId="169" fontId="50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4" fillId="34" borderId="42" xfId="0" applyFont="1" applyFill="1" applyBorder="1" applyAlignment="1">
      <alignment/>
    </xf>
    <xf numFmtId="0" fontId="51" fillId="0" borderId="0" xfId="0" applyFont="1" applyAlignment="1">
      <alignment horizontal="left" indent="2"/>
    </xf>
    <xf numFmtId="167" fontId="44" fillId="0" borderId="0" xfId="0" applyNumberFormat="1" applyFont="1" applyFill="1" applyAlignment="1">
      <alignment/>
    </xf>
    <xf numFmtId="0" fontId="43" fillId="0" borderId="43" xfId="0" applyFont="1" applyBorder="1" applyAlignment="1">
      <alignment/>
    </xf>
    <xf numFmtId="168" fontId="43" fillId="0" borderId="44" xfId="0" applyNumberFormat="1" applyFont="1" applyBorder="1" applyAlignment="1">
      <alignment/>
    </xf>
    <xf numFmtId="49" fontId="43" fillId="0" borderId="44" xfId="0" applyNumberFormat="1" applyFont="1" applyBorder="1" applyAlignment="1">
      <alignment/>
    </xf>
    <xf numFmtId="2" fontId="43" fillId="0" borderId="44" xfId="0" applyNumberFormat="1" applyFont="1" applyBorder="1" applyAlignment="1">
      <alignment/>
    </xf>
    <xf numFmtId="169" fontId="43" fillId="0" borderId="45" xfId="0" applyNumberFormat="1" applyFont="1" applyBorder="1" applyAlignment="1">
      <alignment/>
    </xf>
    <xf numFmtId="2" fontId="43" fillId="0" borderId="11" xfId="0" applyNumberFormat="1" applyFont="1" applyFill="1" applyBorder="1" applyAlignment="1">
      <alignment/>
    </xf>
    <xf numFmtId="2" fontId="43" fillId="0" borderId="27" xfId="0" applyNumberFormat="1" applyFont="1" applyFill="1" applyBorder="1" applyAlignment="1">
      <alignment/>
    </xf>
    <xf numFmtId="167" fontId="44" fillId="34" borderId="18" xfId="0" applyNumberFormat="1" applyFont="1" applyFill="1" applyBorder="1" applyAlignment="1" applyProtection="1">
      <alignment/>
      <protection locked="0"/>
    </xf>
    <xf numFmtId="2" fontId="43" fillId="34" borderId="27" xfId="0" applyNumberFormat="1" applyFont="1" applyFill="1" applyBorder="1" applyAlignment="1" applyProtection="1">
      <alignment/>
      <protection locked="0"/>
    </xf>
    <xf numFmtId="2" fontId="43" fillId="34" borderId="11" xfId="0" applyNumberFormat="1" applyFont="1" applyFill="1" applyBorder="1" applyAlignment="1" applyProtection="1">
      <alignment/>
      <protection locked="0"/>
    </xf>
    <xf numFmtId="2" fontId="43" fillId="34" borderId="44" xfId="0" applyNumberFormat="1" applyFont="1" applyFill="1" applyBorder="1" applyAlignment="1" applyProtection="1">
      <alignment/>
      <protection locked="0"/>
    </xf>
    <xf numFmtId="169" fontId="48" fillId="34" borderId="11" xfId="0" applyNumberFormat="1" applyFont="1" applyFill="1" applyBorder="1" applyAlignment="1" applyProtection="1">
      <alignment/>
      <protection locked="0"/>
    </xf>
    <xf numFmtId="173" fontId="48" fillId="34" borderId="18" xfId="0" applyNumberFormat="1" applyFont="1" applyFill="1" applyBorder="1" applyAlignment="1" applyProtection="1">
      <alignment/>
      <protection locked="0"/>
    </xf>
    <xf numFmtId="2" fontId="43" fillId="0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view="pageBreakPreview" zoomScaleSheetLayoutView="100" zoomScalePageLayoutView="0" workbookViewId="0" topLeftCell="A1">
      <selection activeCell="I28" sqref="I27:I28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1" customWidth="1"/>
    <col min="5" max="5" width="14.7109375" style="2" customWidth="1"/>
    <col min="6" max="6" width="16.7109375" style="3" customWidth="1"/>
    <col min="7" max="16384" width="9.140625" style="4" customWidth="1"/>
  </cols>
  <sheetData>
    <row r="2" spans="1:6" ht="15.75">
      <c r="A2" s="5"/>
      <c r="B2" s="40" t="s">
        <v>14</v>
      </c>
      <c r="C2" s="40"/>
      <c r="D2" s="6"/>
      <c r="E2" s="7"/>
      <c r="F2" s="8"/>
    </row>
    <row r="3" spans="1:6" ht="15.75">
      <c r="A3" s="5"/>
      <c r="B3" s="40" t="s">
        <v>18</v>
      </c>
      <c r="C3" s="40"/>
      <c r="D3" s="6"/>
      <c r="E3" s="7"/>
      <c r="F3" s="8"/>
    </row>
    <row r="4" spans="1:6" ht="15.75">
      <c r="A4" s="5"/>
      <c r="B4" s="40" t="s">
        <v>19</v>
      </c>
      <c r="C4" s="40"/>
      <c r="D4" s="6"/>
      <c r="E4" s="7"/>
      <c r="F4" s="8"/>
    </row>
    <row r="5" spans="1:6" ht="16.5" thickBot="1">
      <c r="A5" s="5"/>
      <c r="B5" s="40"/>
      <c r="C5" s="40"/>
      <c r="D5" s="6"/>
      <c r="E5" s="7"/>
      <c r="F5" s="8"/>
    </row>
    <row r="6" spans="1:6" s="34" customFormat="1" ht="33.75" customHeight="1" thickBot="1">
      <c r="A6" s="35" t="s">
        <v>15</v>
      </c>
      <c r="B6" s="36"/>
      <c r="C6" s="36"/>
      <c r="D6" s="37"/>
      <c r="E6" s="38"/>
      <c r="F6" s="39"/>
    </row>
    <row r="7" spans="1:6" ht="16.5" thickBot="1">
      <c r="A7" s="41" t="s">
        <v>23</v>
      </c>
      <c r="B7" s="42"/>
      <c r="C7" s="42"/>
      <c r="D7" s="43" t="s">
        <v>16</v>
      </c>
      <c r="E7" s="44" t="s">
        <v>17</v>
      </c>
      <c r="F7" s="45" t="s">
        <v>24</v>
      </c>
    </row>
    <row r="8" spans="1:6" ht="15.75">
      <c r="A8" s="21">
        <v>1</v>
      </c>
      <c r="B8" s="9" t="s">
        <v>20</v>
      </c>
      <c r="C8" s="9"/>
      <c r="D8" s="10"/>
      <c r="E8" s="11"/>
      <c r="F8" s="22">
        <f>'Soupis položek'!G14</f>
        <v>0</v>
      </c>
    </row>
    <row r="9" spans="1:6" ht="15.75">
      <c r="A9" s="21">
        <v>2</v>
      </c>
      <c r="B9" s="9" t="s">
        <v>0</v>
      </c>
      <c r="C9" s="9"/>
      <c r="D9" s="10">
        <v>3.6</v>
      </c>
      <c r="E9" s="11">
        <f>F8</f>
        <v>0</v>
      </c>
      <c r="F9" s="22">
        <f>D9*E9/100</f>
        <v>0</v>
      </c>
    </row>
    <row r="10" spans="1:6" ht="15.75">
      <c r="A10" s="21">
        <v>3</v>
      </c>
      <c r="B10" s="9" t="s">
        <v>21</v>
      </c>
      <c r="C10" s="9"/>
      <c r="D10" s="10">
        <v>1</v>
      </c>
      <c r="E10" s="11">
        <f>F8</f>
        <v>0</v>
      </c>
      <c r="F10" s="22">
        <f>D10*E10/100</f>
        <v>0</v>
      </c>
    </row>
    <row r="11" spans="1:6" ht="15.75">
      <c r="A11" s="21">
        <v>4</v>
      </c>
      <c r="B11" s="9" t="s">
        <v>1</v>
      </c>
      <c r="C11" s="9"/>
      <c r="D11" s="10"/>
      <c r="E11" s="11"/>
      <c r="F11" s="22">
        <f>'Soupis položek'!G70</f>
        <v>0</v>
      </c>
    </row>
    <row r="12" spans="1:6" ht="15.75">
      <c r="A12" s="21">
        <v>5</v>
      </c>
      <c r="B12" s="9" t="s">
        <v>22</v>
      </c>
      <c r="C12" s="9"/>
      <c r="D12" s="10">
        <v>5</v>
      </c>
      <c r="E12" s="11">
        <f>'Soupis položek'!G52+'Soupis položek'!G53+'Soupis položek'!G54+'Soupis položek'!G55+'Soupis položek'!G56+'Soupis položek'!G57+'Soupis položek'!G58+'Soupis položek'!G60+'Soupis položek'!G61</f>
        <v>0</v>
      </c>
      <c r="F12" s="22">
        <f>D12*E12/100</f>
        <v>0</v>
      </c>
    </row>
    <row r="13" spans="1:6" ht="15.75">
      <c r="A13" s="21">
        <v>6</v>
      </c>
      <c r="B13" s="9" t="s">
        <v>2</v>
      </c>
      <c r="C13" s="9"/>
      <c r="D13" s="10">
        <v>3</v>
      </c>
      <c r="E13" s="11">
        <f>F11</f>
        <v>0</v>
      </c>
      <c r="F13" s="22">
        <f>D13*E13/100</f>
        <v>0</v>
      </c>
    </row>
    <row r="14" spans="1:6" ht="15.75">
      <c r="A14" s="21">
        <v>7</v>
      </c>
      <c r="B14" s="9" t="s">
        <v>3</v>
      </c>
      <c r="C14" s="9"/>
      <c r="D14" s="10"/>
      <c r="E14" s="11"/>
      <c r="F14" s="22">
        <f>'Soupis položek'!G111</f>
        <v>0</v>
      </c>
    </row>
    <row r="15" spans="1:6" ht="16.5" thickBot="1">
      <c r="A15" s="21">
        <v>8</v>
      </c>
      <c r="B15" s="9" t="s">
        <v>4</v>
      </c>
      <c r="C15" s="9"/>
      <c r="D15" s="10">
        <v>6</v>
      </c>
      <c r="E15" s="11">
        <f>SUM(F11:F14)</f>
        <v>0</v>
      </c>
      <c r="F15" s="22">
        <f>D15*E15/100</f>
        <v>0</v>
      </c>
    </row>
    <row r="16" spans="1:6" ht="15.75">
      <c r="A16" s="23">
        <v>9</v>
      </c>
      <c r="B16" s="12" t="s">
        <v>5</v>
      </c>
      <c r="C16" s="12"/>
      <c r="D16" s="13"/>
      <c r="E16" s="14"/>
      <c r="F16" s="24">
        <f>SUM(F8:F9)</f>
        <v>0</v>
      </c>
    </row>
    <row r="17" spans="1:6" ht="15.75">
      <c r="A17" s="21">
        <v>10</v>
      </c>
      <c r="B17" s="9" t="s">
        <v>6</v>
      </c>
      <c r="C17" s="9"/>
      <c r="D17" s="10"/>
      <c r="E17" s="11"/>
      <c r="F17" s="22">
        <f>SUM(F10:F15)</f>
        <v>0</v>
      </c>
    </row>
    <row r="18" spans="1:6" ht="16.5" thickBot="1">
      <c r="A18" s="21">
        <v>11</v>
      </c>
      <c r="B18" s="9" t="s">
        <v>7</v>
      </c>
      <c r="C18" s="9"/>
      <c r="D18" s="10"/>
      <c r="E18" s="11"/>
      <c r="F18" s="22">
        <f>'Soupis položek'!G125</f>
        <v>0</v>
      </c>
    </row>
    <row r="19" spans="1:6" ht="15.75">
      <c r="A19" s="25">
        <v>12</v>
      </c>
      <c r="B19" s="18" t="s">
        <v>8</v>
      </c>
      <c r="C19" s="18"/>
      <c r="D19" s="19"/>
      <c r="E19" s="20"/>
      <c r="F19" s="26">
        <f>SUM(F16:F18)</f>
        <v>0</v>
      </c>
    </row>
    <row r="20" spans="1:6" ht="15.75">
      <c r="A20" s="27"/>
      <c r="B20" s="15"/>
      <c r="C20" s="15"/>
      <c r="D20" s="16"/>
      <c r="E20" s="17"/>
      <c r="F20" s="28"/>
    </row>
    <row r="21" spans="1:6" ht="16.5" thickBot="1">
      <c r="A21" s="21">
        <v>13</v>
      </c>
      <c r="B21" s="9" t="s">
        <v>28</v>
      </c>
      <c r="C21" s="9"/>
      <c r="D21" s="10">
        <v>3.25</v>
      </c>
      <c r="E21" s="11">
        <f>F17</f>
        <v>0</v>
      </c>
      <c r="F21" s="22">
        <f>D21*E21/100</f>
        <v>0</v>
      </c>
    </row>
    <row r="22" spans="1:6" ht="15.75">
      <c r="A22" s="25">
        <v>14</v>
      </c>
      <c r="B22" s="18" t="s">
        <v>9</v>
      </c>
      <c r="C22" s="18"/>
      <c r="D22" s="19"/>
      <c r="E22" s="20"/>
      <c r="F22" s="26">
        <f>SUM(F21)</f>
        <v>0</v>
      </c>
    </row>
    <row r="23" spans="1:6" ht="15.75">
      <c r="A23" s="27"/>
      <c r="B23" s="15"/>
      <c r="C23" s="15"/>
      <c r="D23" s="16"/>
      <c r="E23" s="17"/>
      <c r="F23" s="28"/>
    </row>
    <row r="24" spans="1:6" ht="15.75">
      <c r="A24" s="21">
        <v>15</v>
      </c>
      <c r="B24" s="9" t="s">
        <v>25</v>
      </c>
      <c r="C24" s="9"/>
      <c r="D24" s="10"/>
      <c r="E24" s="11"/>
      <c r="F24" s="147"/>
    </row>
    <row r="25" spans="1:6" ht="15.75">
      <c r="A25" s="21">
        <v>16</v>
      </c>
      <c r="B25" s="9" t="s">
        <v>10</v>
      </c>
      <c r="C25" s="9"/>
      <c r="D25" s="10"/>
      <c r="E25" s="11"/>
      <c r="F25" s="147"/>
    </row>
    <row r="26" spans="1:6" ht="16.5" thickBot="1">
      <c r="A26" s="21">
        <v>17</v>
      </c>
      <c r="B26" s="9" t="s">
        <v>26</v>
      </c>
      <c r="C26" s="9"/>
      <c r="D26" s="10"/>
      <c r="E26" s="11"/>
      <c r="F26" s="147"/>
    </row>
    <row r="27" spans="1:6" ht="15.75">
      <c r="A27" s="25">
        <v>18</v>
      </c>
      <c r="B27" s="18" t="s">
        <v>11</v>
      </c>
      <c r="C27" s="18"/>
      <c r="D27" s="19"/>
      <c r="E27" s="20"/>
      <c r="F27" s="26">
        <f>SUM(F24:F26)</f>
        <v>0</v>
      </c>
    </row>
    <row r="28" spans="1:6" ht="15.75">
      <c r="A28" s="27"/>
      <c r="B28" s="15"/>
      <c r="C28" s="15"/>
      <c r="D28" s="16"/>
      <c r="E28" s="17"/>
      <c r="F28" s="28"/>
    </row>
    <row r="29" spans="1:6" ht="16.5" thickBot="1">
      <c r="A29" s="21">
        <v>19</v>
      </c>
      <c r="B29" s="9" t="s">
        <v>12</v>
      </c>
      <c r="C29" s="9"/>
      <c r="D29" s="10"/>
      <c r="E29" s="11"/>
      <c r="F29" s="147"/>
    </row>
    <row r="30" spans="1:6" ht="15.75">
      <c r="A30" s="25">
        <v>20</v>
      </c>
      <c r="B30" s="18" t="s">
        <v>13</v>
      </c>
      <c r="C30" s="18"/>
      <c r="D30" s="19"/>
      <c r="E30" s="20"/>
      <c r="F30" s="26">
        <f>SUM(F29)</f>
        <v>0</v>
      </c>
    </row>
    <row r="31" spans="1:6" ht="16.5" thickBot="1">
      <c r="A31" s="27"/>
      <c r="B31" s="15"/>
      <c r="C31" s="15"/>
      <c r="D31" s="16"/>
      <c r="E31" s="17"/>
      <c r="F31" s="28"/>
    </row>
    <row r="32" spans="1:6" ht="17.25" thickBot="1" thickTop="1">
      <c r="A32" s="29">
        <v>21</v>
      </c>
      <c r="B32" s="30" t="s">
        <v>27</v>
      </c>
      <c r="C32" s="30"/>
      <c r="D32" s="31"/>
      <c r="E32" s="32"/>
      <c r="F32" s="33">
        <f>F19+F22+F27+F30</f>
        <v>0</v>
      </c>
    </row>
    <row r="33" spans="1:6" ht="16.5" thickBot="1">
      <c r="A33" s="5"/>
      <c r="B33" s="5"/>
      <c r="C33" s="5"/>
      <c r="D33" s="6"/>
      <c r="E33" s="7"/>
      <c r="F33" s="8"/>
    </row>
    <row r="34" spans="1:6" ht="16.5" thickBot="1">
      <c r="A34" s="5"/>
      <c r="B34" s="137"/>
      <c r="C34" s="138" t="s">
        <v>176</v>
      </c>
      <c r="D34" s="6"/>
      <c r="E34" s="7"/>
      <c r="F34" s="139"/>
    </row>
    <row r="35" spans="1:6" ht="15.75">
      <c r="A35" s="5"/>
      <c r="B35" s="5"/>
      <c r="C35" s="5"/>
      <c r="D35" s="6"/>
      <c r="E35" s="7"/>
      <c r="F35" s="139"/>
    </row>
    <row r="36" spans="1:6" ht="15.75">
      <c r="A36" s="5"/>
      <c r="B36" s="5"/>
      <c r="C36" s="5"/>
      <c r="D36" s="6"/>
      <c r="E36" s="7"/>
      <c r="F36" s="8"/>
    </row>
    <row r="37" spans="1:6" ht="15.75">
      <c r="A37" s="5"/>
      <c r="B37" s="5"/>
      <c r="C37" s="5"/>
      <c r="D37" s="6"/>
      <c r="E37" s="7"/>
      <c r="F37" s="8"/>
    </row>
    <row r="38" spans="1:6" ht="15.75">
      <c r="A38" s="5"/>
      <c r="B38" s="5"/>
      <c r="C38" s="5"/>
      <c r="D38" s="6"/>
      <c r="E38" s="7"/>
      <c r="F38" s="8"/>
    </row>
  </sheetData>
  <sheetProtection password="A249" sheet="1"/>
  <printOptions horizontalCentered="1"/>
  <pageMargins left="0.787401575" right="0.787401575" top="0.984251969" bottom="0.984251969" header="0.4921259845" footer="0.4921259845"/>
  <pageSetup fitToHeight="0" fitToWidth="1" horizontalDpi="600" verticalDpi="600" orientation="portrait" paperSize="9" scale="95" r:id="rId1"/>
  <ignoredErrors>
    <ignoredError sqref="F11 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139"/>
  <sheetViews>
    <sheetView tabSelected="1" view="pageBreakPreview" zoomScaleSheetLayoutView="100" workbookViewId="0" topLeftCell="A70">
      <selection activeCell="H103" sqref="H103"/>
    </sheetView>
  </sheetViews>
  <sheetFormatPr defaultColWidth="9.140625" defaultRowHeight="15"/>
  <cols>
    <col min="1" max="1" width="4.140625" style="4" bestFit="1" customWidth="1"/>
    <col min="2" max="2" width="10.00390625" style="4" bestFit="1" customWidth="1"/>
    <col min="3" max="3" width="52.7109375" style="4" bestFit="1" customWidth="1"/>
    <col min="4" max="4" width="4.00390625" style="4" bestFit="1" customWidth="1"/>
    <col min="5" max="5" width="8.28125" style="4" bestFit="1" customWidth="1"/>
    <col min="6" max="6" width="11.00390625" style="4" bestFit="1" customWidth="1"/>
    <col min="7" max="7" width="11.57421875" style="4" bestFit="1" customWidth="1"/>
    <col min="8" max="8" width="5.421875" style="4" customWidth="1"/>
    <col min="9" max="9" width="9.140625" style="4" customWidth="1"/>
    <col min="10" max="10" width="4.57421875" style="4" customWidth="1"/>
    <col min="11" max="16384" width="9.140625" style="4" customWidth="1"/>
  </cols>
  <sheetData>
    <row r="2" spans="1:7" ht="15.75">
      <c r="A2" s="5"/>
      <c r="B2" s="40" t="s">
        <v>14</v>
      </c>
      <c r="C2" s="40"/>
      <c r="D2" s="6"/>
      <c r="E2" s="7"/>
      <c r="F2" s="8"/>
      <c r="G2" s="5"/>
    </row>
    <row r="3" spans="1:7" ht="15.75">
      <c r="A3" s="5"/>
      <c r="B3" s="40" t="s">
        <v>18</v>
      </c>
      <c r="C3" s="40"/>
      <c r="D3" s="6"/>
      <c r="E3" s="7"/>
      <c r="F3" s="8"/>
      <c r="G3" s="5"/>
    </row>
    <row r="4" spans="1:7" ht="15.75">
      <c r="A4" s="5"/>
      <c r="B4" s="40" t="s">
        <v>19</v>
      </c>
      <c r="C4" s="40"/>
      <c r="D4" s="6"/>
      <c r="E4" s="7"/>
      <c r="F4" s="8"/>
      <c r="G4" s="5"/>
    </row>
    <row r="5" spans="1:7" ht="16.5" thickBot="1">
      <c r="A5" s="48"/>
      <c r="B5" s="40"/>
      <c r="C5" s="48"/>
      <c r="D5" s="48"/>
      <c r="E5" s="48"/>
      <c r="F5" s="48"/>
      <c r="G5" s="48"/>
    </row>
    <row r="6" spans="1:7" s="34" customFormat="1" ht="33.75" customHeight="1" thickBot="1">
      <c r="A6" s="35" t="s">
        <v>29</v>
      </c>
      <c r="B6" s="36"/>
      <c r="C6" s="36"/>
      <c r="D6" s="36"/>
      <c r="E6" s="36"/>
      <c r="F6" s="36"/>
      <c r="G6" s="83"/>
    </row>
    <row r="7" spans="1:7" ht="15.75" thickBot="1">
      <c r="A7" s="49" t="s">
        <v>23</v>
      </c>
      <c r="B7" s="50" t="s">
        <v>71</v>
      </c>
      <c r="C7" s="51" t="s">
        <v>30</v>
      </c>
      <c r="D7" s="51" t="s">
        <v>31</v>
      </c>
      <c r="E7" s="52" t="s">
        <v>32</v>
      </c>
      <c r="F7" s="52" t="s">
        <v>33</v>
      </c>
      <c r="G7" s="84" t="s">
        <v>34</v>
      </c>
    </row>
    <row r="8" spans="1:7" s="48" customFormat="1" ht="19.5" customHeight="1">
      <c r="A8" s="53" t="s">
        <v>35</v>
      </c>
      <c r="B8" s="54"/>
      <c r="C8" s="55"/>
      <c r="D8" s="55"/>
      <c r="E8" s="56"/>
      <c r="F8" s="56"/>
      <c r="G8" s="85"/>
    </row>
    <row r="9" spans="1:10" ht="15">
      <c r="A9" s="57">
        <v>1</v>
      </c>
      <c r="B9" s="58">
        <v>0</v>
      </c>
      <c r="C9" s="59" t="s">
        <v>72</v>
      </c>
      <c r="D9" s="59" t="s">
        <v>36</v>
      </c>
      <c r="E9" s="60">
        <v>1</v>
      </c>
      <c r="F9" s="60">
        <f>'Rekapitulace RS1'!F21</f>
        <v>0</v>
      </c>
      <c r="G9" s="86">
        <f>E9*F9</f>
        <v>0</v>
      </c>
      <c r="J9" s="61"/>
    </row>
    <row r="10" spans="1:10" ht="15">
      <c r="A10" s="57">
        <v>2</v>
      </c>
      <c r="B10" s="58">
        <v>0</v>
      </c>
      <c r="C10" s="59" t="s">
        <v>73</v>
      </c>
      <c r="D10" s="59" t="s">
        <v>36</v>
      </c>
      <c r="E10" s="60">
        <v>1</v>
      </c>
      <c r="F10" s="60">
        <f>'Rekapitulace RS2'!F21</f>
        <v>0</v>
      </c>
      <c r="G10" s="86">
        <f>E10*F10</f>
        <v>0</v>
      </c>
      <c r="J10" s="61"/>
    </row>
    <row r="11" spans="1:10" ht="15">
      <c r="A11" s="57">
        <v>3</v>
      </c>
      <c r="B11" s="58">
        <v>0</v>
      </c>
      <c r="C11" s="59" t="s">
        <v>74</v>
      </c>
      <c r="D11" s="59" t="s">
        <v>36</v>
      </c>
      <c r="E11" s="60">
        <v>1</v>
      </c>
      <c r="F11" s="60">
        <f>'Rekapitulace DT'!F21</f>
        <v>0</v>
      </c>
      <c r="G11" s="86">
        <f>E11*F11</f>
        <v>0</v>
      </c>
      <c r="J11" s="61"/>
    </row>
    <row r="12" spans="1:10" ht="15">
      <c r="A12" s="57"/>
      <c r="B12" s="58"/>
      <c r="C12" s="59"/>
      <c r="D12" s="59"/>
      <c r="E12" s="60"/>
      <c r="F12" s="145"/>
      <c r="G12" s="86"/>
      <c r="J12" s="61"/>
    </row>
    <row r="13" spans="1:10" ht="15.75" thickBot="1">
      <c r="A13" s="62">
        <v>5</v>
      </c>
      <c r="B13" s="63">
        <v>552152</v>
      </c>
      <c r="C13" s="64" t="s">
        <v>37</v>
      </c>
      <c r="D13" s="64" t="s">
        <v>36</v>
      </c>
      <c r="E13" s="65">
        <v>7</v>
      </c>
      <c r="F13" s="148"/>
      <c r="G13" s="87">
        <f>E13*F13</f>
        <v>0</v>
      </c>
      <c r="J13" s="61"/>
    </row>
    <row r="14" spans="1:10" s="70" customFormat="1" ht="14.25">
      <c r="A14" s="66"/>
      <c r="B14" s="67"/>
      <c r="C14" s="68" t="s">
        <v>75</v>
      </c>
      <c r="D14" s="68"/>
      <c r="E14" s="69"/>
      <c r="F14" s="69"/>
      <c r="G14" s="88">
        <f>SUM(G9:G13)</f>
        <v>0</v>
      </c>
      <c r="J14" s="71"/>
    </row>
    <row r="15" spans="1:10" s="48" customFormat="1" ht="19.5" customHeight="1">
      <c r="A15" s="72" t="s">
        <v>38</v>
      </c>
      <c r="B15" s="73"/>
      <c r="C15" s="74"/>
      <c r="D15" s="74"/>
      <c r="E15" s="75"/>
      <c r="F15" s="75"/>
      <c r="G15" s="89"/>
      <c r="J15" s="76"/>
    </row>
    <row r="16" spans="1:10" ht="15">
      <c r="A16" s="57"/>
      <c r="B16" s="58"/>
      <c r="C16" s="59"/>
      <c r="D16" s="59"/>
      <c r="E16" s="60"/>
      <c r="F16" s="145"/>
      <c r="G16" s="86"/>
      <c r="J16" s="61"/>
    </row>
    <row r="17" spans="1:10" s="135" customFormat="1" ht="15">
      <c r="A17" s="129">
        <v>7</v>
      </c>
      <c r="B17" s="130"/>
      <c r="C17" s="131" t="s">
        <v>99</v>
      </c>
      <c r="D17" s="132"/>
      <c r="E17" s="133">
        <v>5</v>
      </c>
      <c r="F17" s="133"/>
      <c r="G17" s="134">
        <f aca="true" t="shared" si="0" ref="G17:G69">E17*F17</f>
        <v>0</v>
      </c>
      <c r="J17" s="136"/>
    </row>
    <row r="18" spans="1:10" ht="15">
      <c r="A18" s="57">
        <v>8</v>
      </c>
      <c r="B18" s="58">
        <v>411001</v>
      </c>
      <c r="C18" s="59" t="s">
        <v>100</v>
      </c>
      <c r="D18" s="59" t="s">
        <v>36</v>
      </c>
      <c r="E18" s="60">
        <v>10</v>
      </c>
      <c r="F18" s="149"/>
      <c r="G18" s="86">
        <f t="shared" si="0"/>
        <v>0</v>
      </c>
      <c r="J18" s="61"/>
    </row>
    <row r="19" spans="1:10" ht="15">
      <c r="A19" s="57">
        <v>9</v>
      </c>
      <c r="B19" s="58">
        <v>421162</v>
      </c>
      <c r="C19" s="59" t="s">
        <v>39</v>
      </c>
      <c r="D19" s="59" t="s">
        <v>36</v>
      </c>
      <c r="E19" s="60">
        <v>5</v>
      </c>
      <c r="F19" s="149"/>
      <c r="G19" s="86">
        <f t="shared" si="0"/>
        <v>0</v>
      </c>
      <c r="J19" s="61"/>
    </row>
    <row r="20" spans="1:10" s="135" customFormat="1" ht="15">
      <c r="A20" s="129">
        <v>10</v>
      </c>
      <c r="B20" s="130"/>
      <c r="C20" s="131" t="s">
        <v>101</v>
      </c>
      <c r="D20" s="132"/>
      <c r="E20" s="133">
        <v>2</v>
      </c>
      <c r="F20" s="133"/>
      <c r="G20" s="134">
        <f t="shared" si="0"/>
        <v>0</v>
      </c>
      <c r="J20" s="136"/>
    </row>
    <row r="21" spans="1:10" ht="15">
      <c r="A21" s="57">
        <v>11</v>
      </c>
      <c r="B21" s="58">
        <v>411002</v>
      </c>
      <c r="C21" s="59" t="s">
        <v>102</v>
      </c>
      <c r="D21" s="59" t="s">
        <v>36</v>
      </c>
      <c r="E21" s="60">
        <v>2</v>
      </c>
      <c r="F21" s="149"/>
      <c r="G21" s="86">
        <f t="shared" si="0"/>
        <v>0</v>
      </c>
      <c r="J21" s="61"/>
    </row>
    <row r="22" spans="1:10" ht="15">
      <c r="A22" s="57">
        <v>12</v>
      </c>
      <c r="B22" s="58">
        <v>421162</v>
      </c>
      <c r="C22" s="59" t="s">
        <v>39</v>
      </c>
      <c r="D22" s="59" t="s">
        <v>36</v>
      </c>
      <c r="E22" s="60">
        <v>2</v>
      </c>
      <c r="F22" s="149"/>
      <c r="G22" s="86">
        <f t="shared" si="0"/>
        <v>0</v>
      </c>
      <c r="J22" s="61"/>
    </row>
    <row r="23" spans="1:10" s="135" customFormat="1" ht="15">
      <c r="A23" s="129">
        <v>13</v>
      </c>
      <c r="B23" s="130"/>
      <c r="C23" s="131" t="s">
        <v>103</v>
      </c>
      <c r="D23" s="132"/>
      <c r="E23" s="133">
        <v>8</v>
      </c>
      <c r="F23" s="133"/>
      <c r="G23" s="134">
        <f t="shared" si="0"/>
        <v>0</v>
      </c>
      <c r="J23" s="136"/>
    </row>
    <row r="24" spans="1:10" ht="15">
      <c r="A24" s="57">
        <v>14</v>
      </c>
      <c r="B24" s="58">
        <v>411001</v>
      </c>
      <c r="C24" s="59" t="s">
        <v>100</v>
      </c>
      <c r="D24" s="59" t="s">
        <v>36</v>
      </c>
      <c r="E24" s="60">
        <v>16</v>
      </c>
      <c r="F24" s="149"/>
      <c r="G24" s="86">
        <f t="shared" si="0"/>
        <v>0</v>
      </c>
      <c r="J24" s="61"/>
    </row>
    <row r="25" spans="1:10" ht="15">
      <c r="A25" s="57">
        <v>15</v>
      </c>
      <c r="B25" s="58">
        <v>421162</v>
      </c>
      <c r="C25" s="59" t="s">
        <v>39</v>
      </c>
      <c r="D25" s="59" t="s">
        <v>36</v>
      </c>
      <c r="E25" s="60">
        <v>8</v>
      </c>
      <c r="F25" s="149"/>
      <c r="G25" s="86">
        <f t="shared" si="0"/>
        <v>0</v>
      </c>
      <c r="J25" s="61"/>
    </row>
    <row r="26" spans="1:10" s="135" customFormat="1" ht="15">
      <c r="A26" s="129">
        <v>16</v>
      </c>
      <c r="B26" s="130"/>
      <c r="C26" s="131" t="s">
        <v>76</v>
      </c>
      <c r="D26" s="132"/>
      <c r="E26" s="133">
        <v>5</v>
      </c>
      <c r="F26" s="133"/>
      <c r="G26" s="134">
        <f t="shared" si="0"/>
        <v>0</v>
      </c>
      <c r="J26" s="136"/>
    </row>
    <row r="27" spans="1:10" ht="15">
      <c r="A27" s="57">
        <v>17</v>
      </c>
      <c r="B27" s="58">
        <v>411035</v>
      </c>
      <c r="C27" s="59" t="s">
        <v>77</v>
      </c>
      <c r="D27" s="59" t="s">
        <v>36</v>
      </c>
      <c r="E27" s="60">
        <v>5</v>
      </c>
      <c r="F27" s="149"/>
      <c r="G27" s="86">
        <f t="shared" si="0"/>
        <v>0</v>
      </c>
      <c r="J27" s="61"/>
    </row>
    <row r="28" spans="1:10" ht="15">
      <c r="A28" s="57">
        <v>18</v>
      </c>
      <c r="B28" s="58">
        <v>421162</v>
      </c>
      <c r="C28" s="59" t="s">
        <v>39</v>
      </c>
      <c r="D28" s="59" t="s">
        <v>36</v>
      </c>
      <c r="E28" s="60">
        <v>5</v>
      </c>
      <c r="F28" s="149"/>
      <c r="G28" s="86">
        <f t="shared" si="0"/>
        <v>0</v>
      </c>
      <c r="J28" s="61"/>
    </row>
    <row r="29" spans="1:10" ht="15">
      <c r="A29" s="57">
        <v>19</v>
      </c>
      <c r="B29" s="58">
        <v>421170</v>
      </c>
      <c r="C29" s="59" t="s">
        <v>78</v>
      </c>
      <c r="D29" s="59" t="s">
        <v>36</v>
      </c>
      <c r="E29" s="60">
        <v>9</v>
      </c>
      <c r="F29" s="149"/>
      <c r="G29" s="86">
        <f t="shared" si="0"/>
        <v>0</v>
      </c>
      <c r="J29" s="61"/>
    </row>
    <row r="30" spans="1:10" ht="15">
      <c r="A30" s="57">
        <v>20</v>
      </c>
      <c r="B30" s="58">
        <v>421176</v>
      </c>
      <c r="C30" s="59" t="s">
        <v>79</v>
      </c>
      <c r="D30" s="59" t="s">
        <v>36</v>
      </c>
      <c r="E30" s="60">
        <v>2</v>
      </c>
      <c r="F30" s="149"/>
      <c r="G30" s="86">
        <f t="shared" si="0"/>
        <v>0</v>
      </c>
      <c r="J30" s="61"/>
    </row>
    <row r="31" spans="1:10" ht="15">
      <c r="A31" s="57">
        <v>21</v>
      </c>
      <c r="B31" s="58">
        <v>421180</v>
      </c>
      <c r="C31" s="59" t="s">
        <v>80</v>
      </c>
      <c r="D31" s="59" t="s">
        <v>36</v>
      </c>
      <c r="E31" s="60">
        <v>1</v>
      </c>
      <c r="F31" s="149"/>
      <c r="G31" s="86">
        <f t="shared" si="0"/>
        <v>0</v>
      </c>
      <c r="J31" s="61"/>
    </row>
    <row r="32" spans="1:10" ht="15">
      <c r="A32" s="57">
        <v>22</v>
      </c>
      <c r="B32" s="58">
        <v>421183</v>
      </c>
      <c r="C32" s="59" t="s">
        <v>81</v>
      </c>
      <c r="D32" s="59" t="s">
        <v>36</v>
      </c>
      <c r="E32" s="60">
        <v>1</v>
      </c>
      <c r="F32" s="149"/>
      <c r="G32" s="86">
        <f t="shared" si="0"/>
        <v>0</v>
      </c>
      <c r="J32" s="61"/>
    </row>
    <row r="33" spans="1:10" ht="15">
      <c r="A33" s="57">
        <v>23</v>
      </c>
      <c r="B33" s="58">
        <v>311211</v>
      </c>
      <c r="C33" s="59" t="s">
        <v>104</v>
      </c>
      <c r="D33" s="59" t="s">
        <v>36</v>
      </c>
      <c r="E33" s="60">
        <v>20</v>
      </c>
      <c r="F33" s="149"/>
      <c r="G33" s="86">
        <f t="shared" si="0"/>
        <v>0</v>
      </c>
      <c r="J33" s="61"/>
    </row>
    <row r="34" spans="1:10" ht="15">
      <c r="A34" s="57">
        <v>24</v>
      </c>
      <c r="B34" s="58">
        <v>311316</v>
      </c>
      <c r="C34" s="59" t="s">
        <v>82</v>
      </c>
      <c r="D34" s="59" t="s">
        <v>36</v>
      </c>
      <c r="E34" s="60">
        <v>10</v>
      </c>
      <c r="F34" s="149"/>
      <c r="G34" s="86">
        <f t="shared" si="0"/>
        <v>0</v>
      </c>
      <c r="J34" s="61"/>
    </row>
    <row r="35" spans="1:10" s="135" customFormat="1" ht="15">
      <c r="A35" s="129">
        <v>25</v>
      </c>
      <c r="B35" s="130"/>
      <c r="C35" s="131" t="s">
        <v>105</v>
      </c>
      <c r="D35" s="132"/>
      <c r="E35" s="133">
        <v>100</v>
      </c>
      <c r="F35" s="133"/>
      <c r="G35" s="134">
        <f t="shared" si="0"/>
        <v>0</v>
      </c>
      <c r="J35" s="136"/>
    </row>
    <row r="36" spans="1:10" ht="15">
      <c r="A36" s="57">
        <v>26</v>
      </c>
      <c r="B36" s="58">
        <v>421001</v>
      </c>
      <c r="C36" s="59" t="s">
        <v>40</v>
      </c>
      <c r="D36" s="59" t="s">
        <v>36</v>
      </c>
      <c r="E36" s="60">
        <v>138</v>
      </c>
      <c r="F36" s="149"/>
      <c r="G36" s="86">
        <f t="shared" si="0"/>
        <v>0</v>
      </c>
      <c r="J36" s="61"/>
    </row>
    <row r="37" spans="1:10" s="135" customFormat="1" ht="15">
      <c r="A37" s="129">
        <v>27</v>
      </c>
      <c r="B37" s="130"/>
      <c r="C37" s="131" t="s">
        <v>106</v>
      </c>
      <c r="D37" s="132"/>
      <c r="E37" s="133">
        <v>45</v>
      </c>
      <c r="F37" s="133"/>
      <c r="G37" s="134">
        <f t="shared" si="0"/>
        <v>0</v>
      </c>
      <c r="J37" s="136"/>
    </row>
    <row r="38" spans="1:10" ht="15">
      <c r="A38" s="57">
        <v>28</v>
      </c>
      <c r="B38" s="58">
        <v>421015</v>
      </c>
      <c r="C38" s="59" t="s">
        <v>67</v>
      </c>
      <c r="D38" s="59" t="s">
        <v>36</v>
      </c>
      <c r="E38" s="60">
        <v>45</v>
      </c>
      <c r="F38" s="149"/>
      <c r="G38" s="86">
        <f t="shared" si="0"/>
        <v>0</v>
      </c>
      <c r="J38" s="61"/>
    </row>
    <row r="39" spans="1:10" s="135" customFormat="1" ht="15">
      <c r="A39" s="129"/>
      <c r="B39" s="130"/>
      <c r="C39" s="131"/>
      <c r="D39" s="132"/>
      <c r="E39" s="133"/>
      <c r="F39" s="133"/>
      <c r="G39" s="134"/>
      <c r="J39" s="136"/>
    </row>
    <row r="40" spans="1:10" ht="15">
      <c r="A40" s="57"/>
      <c r="B40" s="58"/>
      <c r="C40" s="59"/>
      <c r="D40" s="59"/>
      <c r="E40" s="60"/>
      <c r="F40" s="145"/>
      <c r="G40" s="86"/>
      <c r="J40" s="61"/>
    </row>
    <row r="41" spans="1:10" s="135" customFormat="1" ht="15">
      <c r="A41" s="129">
        <v>31</v>
      </c>
      <c r="B41" s="130"/>
      <c r="C41" s="131" t="s">
        <v>41</v>
      </c>
      <c r="D41" s="132"/>
      <c r="E41" s="133">
        <v>26</v>
      </c>
      <c r="F41" s="133"/>
      <c r="G41" s="134">
        <f t="shared" si="0"/>
        <v>0</v>
      </c>
      <c r="J41" s="136"/>
    </row>
    <row r="42" spans="1:10" ht="15">
      <c r="A42" s="57">
        <v>32</v>
      </c>
      <c r="B42" s="58">
        <v>421020</v>
      </c>
      <c r="C42" s="59" t="s">
        <v>42</v>
      </c>
      <c r="D42" s="59" t="s">
        <v>36</v>
      </c>
      <c r="E42" s="60">
        <v>52</v>
      </c>
      <c r="F42" s="149"/>
      <c r="G42" s="86">
        <f t="shared" si="0"/>
        <v>0</v>
      </c>
      <c r="J42" s="61"/>
    </row>
    <row r="43" spans="1:10" ht="15">
      <c r="A43" s="57">
        <v>33</v>
      </c>
      <c r="B43" s="58">
        <v>421162</v>
      </c>
      <c r="C43" s="59" t="s">
        <v>39</v>
      </c>
      <c r="D43" s="59" t="s">
        <v>36</v>
      </c>
      <c r="E43" s="60">
        <v>112</v>
      </c>
      <c r="F43" s="149"/>
      <c r="G43" s="86">
        <f t="shared" si="0"/>
        <v>0</v>
      </c>
      <c r="J43" s="61"/>
    </row>
    <row r="44" spans="1:10" ht="15">
      <c r="A44" s="57">
        <v>34</v>
      </c>
      <c r="B44" s="58">
        <v>421171</v>
      </c>
      <c r="C44" s="59" t="s">
        <v>83</v>
      </c>
      <c r="D44" s="59" t="s">
        <v>36</v>
      </c>
      <c r="E44" s="60">
        <v>27</v>
      </c>
      <c r="F44" s="149"/>
      <c r="G44" s="86">
        <f t="shared" si="0"/>
        <v>0</v>
      </c>
      <c r="J44" s="61"/>
    </row>
    <row r="45" spans="1:10" ht="15">
      <c r="A45" s="57">
        <v>35</v>
      </c>
      <c r="B45" s="58">
        <v>421183</v>
      </c>
      <c r="C45" s="59" t="s">
        <v>81</v>
      </c>
      <c r="D45" s="59" t="s">
        <v>36</v>
      </c>
      <c r="E45" s="60">
        <v>21</v>
      </c>
      <c r="F45" s="149"/>
      <c r="G45" s="86">
        <f t="shared" si="0"/>
        <v>0</v>
      </c>
      <c r="J45" s="61"/>
    </row>
    <row r="46" spans="1:10" ht="15">
      <c r="A46" s="57">
        <v>36</v>
      </c>
      <c r="B46" s="58">
        <v>311211</v>
      </c>
      <c r="C46" s="59" t="s">
        <v>107</v>
      </c>
      <c r="D46" s="59" t="s">
        <v>36</v>
      </c>
      <c r="E46" s="60">
        <v>112</v>
      </c>
      <c r="F46" s="149"/>
      <c r="G46" s="86">
        <f t="shared" si="0"/>
        <v>0</v>
      </c>
      <c r="J46" s="61"/>
    </row>
    <row r="47" spans="1:10" ht="15">
      <c r="A47" s="57">
        <v>37</v>
      </c>
      <c r="B47" s="58">
        <v>311316</v>
      </c>
      <c r="C47" s="59" t="s">
        <v>84</v>
      </c>
      <c r="D47" s="59" t="s">
        <v>36</v>
      </c>
      <c r="E47" s="60">
        <v>20</v>
      </c>
      <c r="F47" s="149"/>
      <c r="G47" s="86">
        <f t="shared" si="0"/>
        <v>0</v>
      </c>
      <c r="J47" s="61"/>
    </row>
    <row r="48" spans="1:10" ht="15">
      <c r="A48" s="57">
        <v>38</v>
      </c>
      <c r="B48" s="58">
        <v>900311211</v>
      </c>
      <c r="C48" s="59" t="s">
        <v>43</v>
      </c>
      <c r="D48" s="59" t="s">
        <v>36</v>
      </c>
      <c r="E48" s="60">
        <v>2</v>
      </c>
      <c r="F48" s="149"/>
      <c r="G48" s="86">
        <f t="shared" si="0"/>
        <v>0</v>
      </c>
      <c r="J48" s="61"/>
    </row>
    <row r="49" spans="1:10" ht="15">
      <c r="A49" s="57">
        <v>39</v>
      </c>
      <c r="B49" s="58">
        <v>900311212</v>
      </c>
      <c r="C49" s="59" t="s">
        <v>85</v>
      </c>
      <c r="D49" s="59" t="s">
        <v>36</v>
      </c>
      <c r="E49" s="60">
        <v>2</v>
      </c>
      <c r="F49" s="149"/>
      <c r="G49" s="86">
        <f t="shared" si="0"/>
        <v>0</v>
      </c>
      <c r="J49" s="61"/>
    </row>
    <row r="50" spans="1:10" ht="15">
      <c r="A50" s="57">
        <v>40</v>
      </c>
      <c r="B50" s="58">
        <v>900311311</v>
      </c>
      <c r="C50" s="59" t="s">
        <v>44</v>
      </c>
      <c r="D50" s="59" t="s">
        <v>36</v>
      </c>
      <c r="E50" s="60">
        <v>6</v>
      </c>
      <c r="F50" s="149"/>
      <c r="G50" s="86">
        <f t="shared" si="0"/>
        <v>0</v>
      </c>
      <c r="J50" s="61"/>
    </row>
    <row r="51" spans="1:10" ht="15">
      <c r="A51" s="57">
        <v>41</v>
      </c>
      <c r="B51" s="58">
        <v>900311411</v>
      </c>
      <c r="C51" s="59" t="s">
        <v>45</v>
      </c>
      <c r="D51" s="59" t="s">
        <v>36</v>
      </c>
      <c r="E51" s="60">
        <v>18</v>
      </c>
      <c r="F51" s="149"/>
      <c r="G51" s="86">
        <f t="shared" si="0"/>
        <v>0</v>
      </c>
      <c r="J51" s="61"/>
    </row>
    <row r="52" spans="1:10" ht="15">
      <c r="A52" s="57">
        <v>42</v>
      </c>
      <c r="B52" s="58">
        <v>101105</v>
      </c>
      <c r="C52" s="59" t="s">
        <v>46</v>
      </c>
      <c r="D52" s="59" t="s">
        <v>47</v>
      </c>
      <c r="E52" s="60">
        <v>180</v>
      </c>
      <c r="F52" s="149"/>
      <c r="G52" s="86">
        <f t="shared" si="0"/>
        <v>0</v>
      </c>
      <c r="J52" s="61"/>
    </row>
    <row r="53" spans="1:10" ht="15">
      <c r="A53" s="57">
        <v>43</v>
      </c>
      <c r="B53" s="58">
        <v>101105</v>
      </c>
      <c r="C53" s="59" t="s">
        <v>48</v>
      </c>
      <c r="D53" s="59" t="s">
        <v>47</v>
      </c>
      <c r="E53" s="60">
        <v>140</v>
      </c>
      <c r="F53" s="149"/>
      <c r="G53" s="86">
        <f t="shared" si="0"/>
        <v>0</v>
      </c>
      <c r="J53" s="61"/>
    </row>
    <row r="54" spans="1:10" ht="15">
      <c r="A54" s="57">
        <v>44</v>
      </c>
      <c r="B54" s="58">
        <v>101106</v>
      </c>
      <c r="C54" s="59" t="s">
        <v>49</v>
      </c>
      <c r="D54" s="59" t="s">
        <v>47</v>
      </c>
      <c r="E54" s="60">
        <v>840</v>
      </c>
      <c r="F54" s="149"/>
      <c r="G54" s="86">
        <f t="shared" si="0"/>
        <v>0</v>
      </c>
      <c r="J54" s="61"/>
    </row>
    <row r="55" spans="1:10" ht="15">
      <c r="A55" s="57">
        <v>45</v>
      </c>
      <c r="B55" s="58">
        <v>101209</v>
      </c>
      <c r="C55" s="59" t="s">
        <v>86</v>
      </c>
      <c r="D55" s="59" t="s">
        <v>47</v>
      </c>
      <c r="E55" s="60">
        <v>60</v>
      </c>
      <c r="F55" s="149"/>
      <c r="G55" s="86">
        <f t="shared" si="0"/>
        <v>0</v>
      </c>
      <c r="J55" s="61"/>
    </row>
    <row r="56" spans="1:10" ht="15">
      <c r="A56" s="57">
        <v>46</v>
      </c>
      <c r="B56" s="58">
        <v>101210</v>
      </c>
      <c r="C56" s="59" t="s">
        <v>87</v>
      </c>
      <c r="D56" s="59" t="s">
        <v>47</v>
      </c>
      <c r="E56" s="60">
        <v>60</v>
      </c>
      <c r="F56" s="149"/>
      <c r="G56" s="86">
        <f t="shared" si="0"/>
        <v>0</v>
      </c>
      <c r="J56" s="61"/>
    </row>
    <row r="57" spans="1:10" ht="15">
      <c r="A57" s="57">
        <v>47</v>
      </c>
      <c r="B57" s="58">
        <v>101305</v>
      </c>
      <c r="C57" s="59" t="s">
        <v>50</v>
      </c>
      <c r="D57" s="59" t="s">
        <v>47</v>
      </c>
      <c r="E57" s="60">
        <v>220</v>
      </c>
      <c r="F57" s="149"/>
      <c r="G57" s="86">
        <f t="shared" si="0"/>
        <v>0</v>
      </c>
      <c r="J57" s="61"/>
    </row>
    <row r="58" spans="1:10" ht="15">
      <c r="A58" s="57">
        <v>48</v>
      </c>
      <c r="B58" s="58">
        <v>209435</v>
      </c>
      <c r="C58" s="59" t="s">
        <v>51</v>
      </c>
      <c r="D58" s="59" t="s">
        <v>47</v>
      </c>
      <c r="E58" s="60">
        <v>1440</v>
      </c>
      <c r="F58" s="149"/>
      <c r="G58" s="86">
        <f t="shared" si="0"/>
        <v>0</v>
      </c>
      <c r="J58" s="61"/>
    </row>
    <row r="59" spans="1:10" ht="15">
      <c r="A59" s="57">
        <v>49</v>
      </c>
      <c r="B59" s="58">
        <v>900461111</v>
      </c>
      <c r="C59" s="59" t="s">
        <v>116</v>
      </c>
      <c r="D59" s="59" t="s">
        <v>36</v>
      </c>
      <c r="E59" s="60">
        <v>4</v>
      </c>
      <c r="F59" s="149"/>
      <c r="G59" s="86">
        <f t="shared" si="0"/>
        <v>0</v>
      </c>
      <c r="J59" s="61"/>
    </row>
    <row r="60" spans="1:10" ht="15">
      <c r="A60" s="57">
        <v>50</v>
      </c>
      <c r="B60" s="58">
        <v>321113</v>
      </c>
      <c r="C60" s="59" t="s">
        <v>52</v>
      </c>
      <c r="D60" s="59" t="s">
        <v>47</v>
      </c>
      <c r="E60" s="60">
        <v>920</v>
      </c>
      <c r="F60" s="149"/>
      <c r="G60" s="86">
        <f t="shared" si="0"/>
        <v>0</v>
      </c>
      <c r="J60" s="61"/>
    </row>
    <row r="61" spans="1:10" ht="15">
      <c r="A61" s="57"/>
      <c r="B61" s="58"/>
      <c r="C61" s="59"/>
      <c r="D61" s="59"/>
      <c r="E61" s="60"/>
      <c r="F61" s="145"/>
      <c r="G61" s="86">
        <f t="shared" si="0"/>
        <v>0</v>
      </c>
      <c r="J61" s="61"/>
    </row>
    <row r="62" spans="1:10" ht="15">
      <c r="A62" s="57"/>
      <c r="B62" s="58"/>
      <c r="C62" s="59"/>
      <c r="D62" s="59"/>
      <c r="E62" s="60"/>
      <c r="F62" s="145"/>
      <c r="G62" s="86">
        <f t="shared" si="0"/>
        <v>0</v>
      </c>
      <c r="J62" s="61"/>
    </row>
    <row r="63" spans="1:10" ht="15">
      <c r="A63" s="57"/>
      <c r="B63" s="58"/>
      <c r="C63" s="59"/>
      <c r="D63" s="59"/>
      <c r="E63" s="60"/>
      <c r="F63" s="145"/>
      <c r="G63" s="86">
        <f t="shared" si="0"/>
        <v>0</v>
      </c>
      <c r="J63" s="61"/>
    </row>
    <row r="64" spans="1:10" ht="15">
      <c r="A64" s="57"/>
      <c r="B64" s="58"/>
      <c r="C64" s="59"/>
      <c r="D64" s="59"/>
      <c r="E64" s="60"/>
      <c r="F64" s="145"/>
      <c r="G64" s="86">
        <f t="shared" si="0"/>
        <v>0</v>
      </c>
      <c r="J64" s="61"/>
    </row>
    <row r="65" spans="1:10" ht="15">
      <c r="A65" s="57"/>
      <c r="B65" s="58"/>
      <c r="C65" s="59"/>
      <c r="D65" s="59"/>
      <c r="E65" s="60"/>
      <c r="F65" s="145"/>
      <c r="G65" s="86">
        <f t="shared" si="0"/>
        <v>0</v>
      </c>
      <c r="J65" s="61"/>
    </row>
    <row r="66" spans="1:10" ht="15">
      <c r="A66" s="57">
        <v>56</v>
      </c>
      <c r="B66" s="58">
        <v>252</v>
      </c>
      <c r="C66" s="59" t="s">
        <v>88</v>
      </c>
      <c r="D66" s="59" t="s">
        <v>36</v>
      </c>
      <c r="E66" s="60">
        <v>2</v>
      </c>
      <c r="F66" s="149"/>
      <c r="G66" s="86">
        <f t="shared" si="0"/>
        <v>0</v>
      </c>
      <c r="J66" s="61"/>
    </row>
    <row r="67" spans="1:10" ht="15">
      <c r="A67" s="57"/>
      <c r="B67" s="58"/>
      <c r="C67" s="59"/>
      <c r="D67" s="59"/>
      <c r="E67" s="60"/>
      <c r="F67" s="145"/>
      <c r="G67" s="86">
        <f t="shared" si="0"/>
        <v>0</v>
      </c>
      <c r="J67" s="61"/>
    </row>
    <row r="68" spans="1:10" ht="15">
      <c r="A68" s="57">
        <v>58</v>
      </c>
      <c r="B68" s="58">
        <v>302</v>
      </c>
      <c r="C68" s="59" t="s">
        <v>89</v>
      </c>
      <c r="D68" s="59" t="s">
        <v>36</v>
      </c>
      <c r="E68" s="60">
        <v>100</v>
      </c>
      <c r="F68" s="149"/>
      <c r="G68" s="86">
        <f t="shared" si="0"/>
        <v>0</v>
      </c>
      <c r="J68" s="61"/>
    </row>
    <row r="69" spans="1:10" ht="15.75" thickBot="1">
      <c r="A69" s="62">
        <v>59</v>
      </c>
      <c r="B69" s="63">
        <v>199511</v>
      </c>
      <c r="C69" s="64" t="s">
        <v>53</v>
      </c>
      <c r="D69" s="64" t="s">
        <v>36</v>
      </c>
      <c r="E69" s="65">
        <v>60</v>
      </c>
      <c r="F69" s="148"/>
      <c r="G69" s="87">
        <f t="shared" si="0"/>
        <v>0</v>
      </c>
      <c r="J69" s="61"/>
    </row>
    <row r="70" spans="1:10" s="70" customFormat="1" ht="14.25">
      <c r="A70" s="66"/>
      <c r="B70" s="67"/>
      <c r="C70" s="68" t="s">
        <v>75</v>
      </c>
      <c r="D70" s="68"/>
      <c r="E70" s="69"/>
      <c r="F70" s="69"/>
      <c r="G70" s="88">
        <f>SUM(G16:G69)</f>
        <v>0</v>
      </c>
      <c r="J70" s="71"/>
    </row>
    <row r="71" spans="1:10" s="48" customFormat="1" ht="19.5" customHeight="1">
      <c r="A71" s="72" t="s">
        <v>54</v>
      </c>
      <c r="B71" s="73"/>
      <c r="C71" s="74"/>
      <c r="D71" s="74"/>
      <c r="E71" s="75"/>
      <c r="F71" s="75"/>
      <c r="G71" s="89"/>
      <c r="J71" s="76"/>
    </row>
    <row r="72" spans="1:10" ht="15">
      <c r="A72" s="57">
        <v>60</v>
      </c>
      <c r="B72" s="58">
        <v>210190003</v>
      </c>
      <c r="C72" s="59" t="s">
        <v>55</v>
      </c>
      <c r="D72" s="59" t="s">
        <v>36</v>
      </c>
      <c r="E72" s="60">
        <v>1</v>
      </c>
      <c r="F72" s="149"/>
      <c r="G72" s="86">
        <f aca="true" t="shared" si="1" ref="G72:G109">E72*F72</f>
        <v>0</v>
      </c>
      <c r="J72" s="61"/>
    </row>
    <row r="73" spans="1:10" ht="15">
      <c r="A73" s="57">
        <v>61</v>
      </c>
      <c r="B73" s="58">
        <v>210190003</v>
      </c>
      <c r="C73" s="59" t="s">
        <v>56</v>
      </c>
      <c r="D73" s="59" t="s">
        <v>36</v>
      </c>
      <c r="E73" s="60">
        <v>1</v>
      </c>
      <c r="F73" s="149"/>
      <c r="G73" s="86">
        <f t="shared" si="1"/>
        <v>0</v>
      </c>
      <c r="J73" s="61"/>
    </row>
    <row r="74" spans="1:10" ht="15">
      <c r="A74" s="57">
        <v>62</v>
      </c>
      <c r="B74" s="58">
        <v>210190006</v>
      </c>
      <c r="C74" s="59" t="s">
        <v>57</v>
      </c>
      <c r="D74" s="59" t="s">
        <v>36</v>
      </c>
      <c r="E74" s="60">
        <v>1</v>
      </c>
      <c r="F74" s="149"/>
      <c r="G74" s="86">
        <f t="shared" si="1"/>
        <v>0</v>
      </c>
      <c r="J74" s="61"/>
    </row>
    <row r="75" spans="1:10" ht="15">
      <c r="A75" s="57">
        <v>63</v>
      </c>
      <c r="B75" s="58">
        <v>210201023</v>
      </c>
      <c r="C75" s="59" t="s">
        <v>179</v>
      </c>
      <c r="D75" s="59" t="s">
        <v>36</v>
      </c>
      <c r="E75" s="60">
        <v>22</v>
      </c>
      <c r="F75" s="149"/>
      <c r="G75" s="86">
        <f t="shared" si="1"/>
        <v>0</v>
      </c>
      <c r="J75" s="61"/>
    </row>
    <row r="76" spans="1:10" ht="15">
      <c r="A76" s="57">
        <v>64</v>
      </c>
      <c r="B76" s="58">
        <v>210201201</v>
      </c>
      <c r="C76" s="59" t="s">
        <v>108</v>
      </c>
      <c r="D76" s="59" t="s">
        <v>36</v>
      </c>
      <c r="E76" s="60">
        <v>7</v>
      </c>
      <c r="F76" s="149"/>
      <c r="G76" s="86">
        <f t="shared" si="1"/>
        <v>0</v>
      </c>
      <c r="J76" s="61"/>
    </row>
    <row r="77" spans="1:10" ht="15">
      <c r="A77" s="57">
        <v>65</v>
      </c>
      <c r="B77" s="58">
        <v>210110043</v>
      </c>
      <c r="C77" s="59" t="s">
        <v>109</v>
      </c>
      <c r="D77" s="59" t="s">
        <v>36</v>
      </c>
      <c r="E77" s="60">
        <v>5</v>
      </c>
      <c r="F77" s="149"/>
      <c r="G77" s="86">
        <f t="shared" si="1"/>
        <v>0</v>
      </c>
      <c r="J77" s="61"/>
    </row>
    <row r="78" spans="1:10" ht="15">
      <c r="A78" s="57">
        <v>66</v>
      </c>
      <c r="B78" s="58">
        <v>210110045</v>
      </c>
      <c r="C78" s="59" t="s">
        <v>110</v>
      </c>
      <c r="D78" s="59" t="s">
        <v>36</v>
      </c>
      <c r="E78" s="60">
        <v>2</v>
      </c>
      <c r="F78" s="149"/>
      <c r="G78" s="86">
        <f t="shared" si="1"/>
        <v>0</v>
      </c>
      <c r="J78" s="61"/>
    </row>
    <row r="79" spans="1:10" ht="15">
      <c r="A79" s="57">
        <v>67</v>
      </c>
      <c r="B79" s="58">
        <v>210110044</v>
      </c>
      <c r="C79" s="59" t="s">
        <v>111</v>
      </c>
      <c r="D79" s="59" t="s">
        <v>36</v>
      </c>
      <c r="E79" s="60">
        <v>8</v>
      </c>
      <c r="F79" s="149"/>
      <c r="G79" s="86">
        <f t="shared" si="1"/>
        <v>0</v>
      </c>
      <c r="J79" s="61"/>
    </row>
    <row r="80" spans="1:10" ht="15">
      <c r="A80" s="57">
        <v>68</v>
      </c>
      <c r="B80" s="58">
        <v>210110044</v>
      </c>
      <c r="C80" s="59" t="s">
        <v>112</v>
      </c>
      <c r="D80" s="59" t="s">
        <v>36</v>
      </c>
      <c r="E80" s="60">
        <v>5</v>
      </c>
      <c r="F80" s="149"/>
      <c r="G80" s="86">
        <f t="shared" si="1"/>
        <v>0</v>
      </c>
      <c r="J80" s="61"/>
    </row>
    <row r="81" spans="1:10" ht="15">
      <c r="A81" s="57">
        <v>69</v>
      </c>
      <c r="B81" s="58">
        <v>210010301</v>
      </c>
      <c r="C81" s="59" t="s">
        <v>113</v>
      </c>
      <c r="D81" s="59" t="s">
        <v>36</v>
      </c>
      <c r="E81" s="60">
        <v>20</v>
      </c>
      <c r="F81" s="149"/>
      <c r="G81" s="86">
        <f t="shared" si="1"/>
        <v>0</v>
      </c>
      <c r="J81" s="61"/>
    </row>
    <row r="82" spans="1:10" ht="15">
      <c r="A82" s="57">
        <v>70</v>
      </c>
      <c r="B82" s="58">
        <v>210010322</v>
      </c>
      <c r="C82" s="59" t="s">
        <v>119</v>
      </c>
      <c r="D82" s="59" t="s">
        <v>36</v>
      </c>
      <c r="E82" s="60">
        <v>10</v>
      </c>
      <c r="F82" s="149"/>
      <c r="G82" s="86">
        <f t="shared" si="1"/>
        <v>0</v>
      </c>
      <c r="J82" s="61"/>
    </row>
    <row r="83" spans="1:10" ht="15">
      <c r="A83" s="57">
        <v>71</v>
      </c>
      <c r="B83" s="58">
        <v>210111012</v>
      </c>
      <c r="C83" s="59" t="s">
        <v>117</v>
      </c>
      <c r="D83" s="59" t="s">
        <v>36</v>
      </c>
      <c r="E83" s="60">
        <v>138</v>
      </c>
      <c r="F83" s="149"/>
      <c r="G83" s="86">
        <f t="shared" si="1"/>
        <v>0</v>
      </c>
      <c r="J83" s="61"/>
    </row>
    <row r="84" spans="1:10" ht="15">
      <c r="A84" s="57">
        <v>72</v>
      </c>
      <c r="B84" s="58">
        <v>210111012</v>
      </c>
      <c r="C84" s="59" t="s">
        <v>117</v>
      </c>
      <c r="D84" s="59" t="s">
        <v>36</v>
      </c>
      <c r="E84" s="60">
        <v>45</v>
      </c>
      <c r="F84" s="149"/>
      <c r="G84" s="86">
        <f t="shared" si="1"/>
        <v>0</v>
      </c>
      <c r="J84" s="61"/>
    </row>
    <row r="85" spans="1:10" ht="15">
      <c r="A85" s="57"/>
      <c r="B85" s="58"/>
      <c r="C85" s="59"/>
      <c r="D85" s="59"/>
      <c r="E85" s="60"/>
      <c r="F85" s="145"/>
      <c r="G85" s="86">
        <f t="shared" si="1"/>
        <v>0</v>
      </c>
      <c r="J85" s="61"/>
    </row>
    <row r="86" spans="1:10" ht="15">
      <c r="A86" s="57">
        <v>74</v>
      </c>
      <c r="B86" s="58">
        <v>210111312</v>
      </c>
      <c r="C86" s="59" t="s">
        <v>90</v>
      </c>
      <c r="D86" s="59" t="s">
        <v>36</v>
      </c>
      <c r="E86" s="60">
        <v>26</v>
      </c>
      <c r="F86" s="149"/>
      <c r="G86" s="86">
        <f t="shared" si="1"/>
        <v>0</v>
      </c>
      <c r="J86" s="61"/>
    </row>
    <row r="87" spans="1:10" ht="15">
      <c r="A87" s="57">
        <v>75</v>
      </c>
      <c r="B87" s="58">
        <v>210010301</v>
      </c>
      <c r="C87" s="59" t="s">
        <v>113</v>
      </c>
      <c r="D87" s="59" t="s">
        <v>36</v>
      </c>
      <c r="E87" s="60">
        <v>112</v>
      </c>
      <c r="F87" s="149"/>
      <c r="G87" s="86">
        <f t="shared" si="1"/>
        <v>0</v>
      </c>
      <c r="J87" s="61"/>
    </row>
    <row r="88" spans="1:10" ht="15">
      <c r="A88" s="57">
        <v>76</v>
      </c>
      <c r="B88" s="58">
        <v>210010322</v>
      </c>
      <c r="C88" s="59" t="s">
        <v>119</v>
      </c>
      <c r="D88" s="59" t="s">
        <v>36</v>
      </c>
      <c r="E88" s="60">
        <v>20</v>
      </c>
      <c r="F88" s="149"/>
      <c r="G88" s="86">
        <f t="shared" si="1"/>
        <v>0</v>
      </c>
      <c r="J88" s="61"/>
    </row>
    <row r="89" spans="1:10" ht="15">
      <c r="A89" s="57">
        <v>77</v>
      </c>
      <c r="B89" s="58">
        <v>210010301</v>
      </c>
      <c r="C89" s="59" t="s">
        <v>58</v>
      </c>
      <c r="D89" s="59" t="s">
        <v>36</v>
      </c>
      <c r="E89" s="60">
        <v>2</v>
      </c>
      <c r="F89" s="149"/>
      <c r="G89" s="86">
        <f t="shared" si="1"/>
        <v>0</v>
      </c>
      <c r="J89" s="61"/>
    </row>
    <row r="90" spans="1:10" ht="15">
      <c r="A90" s="57">
        <v>78</v>
      </c>
      <c r="B90" s="58">
        <v>210010401</v>
      </c>
      <c r="C90" s="59" t="s">
        <v>91</v>
      </c>
      <c r="D90" s="59" t="s">
        <v>36</v>
      </c>
      <c r="E90" s="60">
        <v>6</v>
      </c>
      <c r="F90" s="149"/>
      <c r="G90" s="86">
        <f t="shared" si="1"/>
        <v>0</v>
      </c>
      <c r="J90" s="61"/>
    </row>
    <row r="91" spans="1:10" ht="15">
      <c r="A91" s="57">
        <v>79</v>
      </c>
      <c r="B91" s="58">
        <v>210010501</v>
      </c>
      <c r="C91" s="59" t="s">
        <v>92</v>
      </c>
      <c r="D91" s="59" t="s">
        <v>36</v>
      </c>
      <c r="E91" s="60">
        <v>18</v>
      </c>
      <c r="F91" s="149"/>
      <c r="G91" s="86">
        <f t="shared" si="1"/>
        <v>0</v>
      </c>
      <c r="J91" s="61"/>
    </row>
    <row r="92" spans="1:10" ht="15">
      <c r="A92" s="57">
        <v>80</v>
      </c>
      <c r="B92" s="58">
        <v>210800103</v>
      </c>
      <c r="C92" s="59" t="s">
        <v>59</v>
      </c>
      <c r="D92" s="59" t="s">
        <v>47</v>
      </c>
      <c r="E92" s="60">
        <v>180</v>
      </c>
      <c r="F92" s="149"/>
      <c r="G92" s="86">
        <f t="shared" si="1"/>
        <v>0</v>
      </c>
      <c r="J92" s="61"/>
    </row>
    <row r="93" spans="1:10" ht="15">
      <c r="A93" s="57">
        <v>81</v>
      </c>
      <c r="B93" s="58">
        <v>210800103</v>
      </c>
      <c r="C93" s="59" t="s">
        <v>59</v>
      </c>
      <c r="D93" s="59" t="s">
        <v>47</v>
      </c>
      <c r="E93" s="60">
        <v>140</v>
      </c>
      <c r="F93" s="149"/>
      <c r="G93" s="86">
        <f t="shared" si="1"/>
        <v>0</v>
      </c>
      <c r="J93" s="61"/>
    </row>
    <row r="94" spans="1:10" ht="15">
      <c r="A94" s="57">
        <v>82</v>
      </c>
      <c r="B94" s="58">
        <v>210800103</v>
      </c>
      <c r="C94" s="59" t="s">
        <v>59</v>
      </c>
      <c r="D94" s="59" t="s">
        <v>47</v>
      </c>
      <c r="E94" s="60">
        <v>840</v>
      </c>
      <c r="F94" s="149"/>
      <c r="G94" s="86">
        <f t="shared" si="1"/>
        <v>0</v>
      </c>
      <c r="J94" s="61"/>
    </row>
    <row r="95" spans="1:10" ht="15">
      <c r="A95" s="57">
        <v>83</v>
      </c>
      <c r="B95" s="58">
        <v>210810053</v>
      </c>
      <c r="C95" s="59" t="s">
        <v>68</v>
      </c>
      <c r="D95" s="59" t="s">
        <v>47</v>
      </c>
      <c r="E95" s="60">
        <v>60</v>
      </c>
      <c r="F95" s="149"/>
      <c r="G95" s="86">
        <f t="shared" si="1"/>
        <v>0</v>
      </c>
      <c r="J95" s="61"/>
    </row>
    <row r="96" spans="1:10" ht="15">
      <c r="A96" s="57">
        <v>84</v>
      </c>
      <c r="B96" s="58">
        <v>210810101</v>
      </c>
      <c r="C96" s="59" t="s">
        <v>69</v>
      </c>
      <c r="D96" s="59" t="s">
        <v>47</v>
      </c>
      <c r="E96" s="60">
        <v>60</v>
      </c>
      <c r="F96" s="149"/>
      <c r="G96" s="86">
        <f t="shared" si="1"/>
        <v>0</v>
      </c>
      <c r="J96" s="61"/>
    </row>
    <row r="97" spans="1:10" ht="15">
      <c r="A97" s="57">
        <v>85</v>
      </c>
      <c r="B97" s="58">
        <v>210800103</v>
      </c>
      <c r="C97" s="59" t="s">
        <v>59</v>
      </c>
      <c r="D97" s="59" t="s">
        <v>47</v>
      </c>
      <c r="E97" s="60">
        <v>220</v>
      </c>
      <c r="F97" s="149"/>
      <c r="G97" s="86">
        <f t="shared" si="1"/>
        <v>0</v>
      </c>
      <c r="J97" s="61"/>
    </row>
    <row r="98" spans="1:10" ht="15">
      <c r="A98" s="57">
        <v>86</v>
      </c>
      <c r="B98" s="58">
        <v>210950341</v>
      </c>
      <c r="C98" s="59" t="s">
        <v>93</v>
      </c>
      <c r="D98" s="59" t="s">
        <v>47</v>
      </c>
      <c r="E98" s="60">
        <v>1440</v>
      </c>
      <c r="F98" s="149"/>
      <c r="G98" s="86">
        <f t="shared" si="1"/>
        <v>0</v>
      </c>
      <c r="J98" s="61"/>
    </row>
    <row r="99" spans="1:10" ht="15">
      <c r="A99" s="57">
        <v>87</v>
      </c>
      <c r="B99" s="58">
        <v>210150051</v>
      </c>
      <c r="C99" s="59" t="s">
        <v>118</v>
      </c>
      <c r="D99" s="59" t="s">
        <v>36</v>
      </c>
      <c r="E99" s="60">
        <v>4</v>
      </c>
      <c r="F99" s="149"/>
      <c r="G99" s="86">
        <f t="shared" si="1"/>
        <v>0</v>
      </c>
      <c r="J99" s="61"/>
    </row>
    <row r="100" spans="1:10" ht="15">
      <c r="A100" s="57">
        <v>88</v>
      </c>
      <c r="B100" s="58">
        <v>210010003</v>
      </c>
      <c r="C100" s="59" t="s">
        <v>60</v>
      </c>
      <c r="D100" s="59" t="s">
        <v>47</v>
      </c>
      <c r="E100" s="60">
        <v>920</v>
      </c>
      <c r="F100" s="149"/>
      <c r="G100" s="86">
        <f t="shared" si="1"/>
        <v>0</v>
      </c>
      <c r="J100" s="61"/>
    </row>
    <row r="101" spans="1:10" ht="15">
      <c r="A101" s="57"/>
      <c r="B101" s="58"/>
      <c r="C101" s="59"/>
      <c r="D101" s="59"/>
      <c r="E101" s="60"/>
      <c r="F101" s="153"/>
      <c r="G101" s="86">
        <f t="shared" si="1"/>
        <v>0</v>
      </c>
      <c r="J101" s="61"/>
    </row>
    <row r="102" spans="1:10" ht="15">
      <c r="A102" s="57">
        <v>90</v>
      </c>
      <c r="B102" s="58">
        <v>210020151</v>
      </c>
      <c r="C102" s="59" t="s">
        <v>70</v>
      </c>
      <c r="D102" s="59" t="s">
        <v>61</v>
      </c>
      <c r="E102" s="60">
        <v>102</v>
      </c>
      <c r="F102" s="149"/>
      <c r="G102" s="86">
        <f t="shared" si="1"/>
        <v>0</v>
      </c>
      <c r="J102" s="61"/>
    </row>
    <row r="103" spans="1:10" ht="15">
      <c r="A103" s="57">
        <v>91</v>
      </c>
      <c r="B103" s="58">
        <v>210020952</v>
      </c>
      <c r="C103" s="59" t="s">
        <v>94</v>
      </c>
      <c r="D103" s="59" t="s">
        <v>36</v>
      </c>
      <c r="E103" s="60">
        <v>2</v>
      </c>
      <c r="F103" s="149"/>
      <c r="G103" s="86">
        <f t="shared" si="1"/>
        <v>0</v>
      </c>
      <c r="J103" s="61"/>
    </row>
    <row r="104" spans="1:10" ht="15">
      <c r="A104" s="57">
        <v>92</v>
      </c>
      <c r="B104" s="58">
        <v>210021001</v>
      </c>
      <c r="C104" s="59" t="s">
        <v>62</v>
      </c>
      <c r="D104" s="59" t="s">
        <v>36</v>
      </c>
      <c r="E104" s="60">
        <v>4</v>
      </c>
      <c r="F104" s="149"/>
      <c r="G104" s="86">
        <f t="shared" si="1"/>
        <v>0</v>
      </c>
      <c r="J104" s="61"/>
    </row>
    <row r="105" spans="1:10" ht="15">
      <c r="A105" s="57"/>
      <c r="B105" s="58"/>
      <c r="C105" s="59"/>
      <c r="D105" s="59"/>
      <c r="E105" s="60"/>
      <c r="F105" s="145"/>
      <c r="G105" s="86">
        <f t="shared" si="1"/>
        <v>0</v>
      </c>
      <c r="J105" s="61"/>
    </row>
    <row r="106" spans="1:10" ht="15">
      <c r="A106" s="57">
        <v>94</v>
      </c>
      <c r="B106" s="58">
        <v>210010702</v>
      </c>
      <c r="C106" s="59" t="s">
        <v>63</v>
      </c>
      <c r="D106" s="59" t="s">
        <v>36</v>
      </c>
      <c r="E106" s="60">
        <v>100</v>
      </c>
      <c r="F106" s="149"/>
      <c r="G106" s="86">
        <f t="shared" si="1"/>
        <v>0</v>
      </c>
      <c r="J106" s="61"/>
    </row>
    <row r="107" spans="1:10" ht="15">
      <c r="A107" s="57">
        <v>95</v>
      </c>
      <c r="B107" s="58">
        <v>210100001</v>
      </c>
      <c r="C107" s="59" t="s">
        <v>95</v>
      </c>
      <c r="D107" s="59" t="s">
        <v>36</v>
      </c>
      <c r="E107" s="60">
        <v>160</v>
      </c>
      <c r="F107" s="149"/>
      <c r="G107" s="86">
        <f t="shared" si="1"/>
        <v>0</v>
      </c>
      <c r="J107" s="61"/>
    </row>
    <row r="108" spans="1:10" ht="15">
      <c r="A108" s="57">
        <v>96</v>
      </c>
      <c r="B108" s="58">
        <v>210100003</v>
      </c>
      <c r="C108" s="59" t="s">
        <v>96</v>
      </c>
      <c r="D108" s="59" t="s">
        <v>36</v>
      </c>
      <c r="E108" s="60">
        <v>16</v>
      </c>
      <c r="F108" s="149"/>
      <c r="G108" s="86">
        <f t="shared" si="1"/>
        <v>0</v>
      </c>
      <c r="J108" s="61"/>
    </row>
    <row r="109" spans="1:10" ht="15">
      <c r="A109" s="140">
        <v>97</v>
      </c>
      <c r="B109" s="141">
        <v>210950101</v>
      </c>
      <c r="C109" s="142" t="s">
        <v>97</v>
      </c>
      <c r="D109" s="142" t="s">
        <v>36</v>
      </c>
      <c r="E109" s="143">
        <v>60</v>
      </c>
      <c r="F109" s="150"/>
      <c r="G109" s="144">
        <f t="shared" si="1"/>
        <v>0</v>
      </c>
      <c r="J109" s="61"/>
    </row>
    <row r="110" spans="1:10" ht="15">
      <c r="A110" s="57">
        <v>63</v>
      </c>
      <c r="B110" s="58">
        <v>210201023</v>
      </c>
      <c r="C110" s="59" t="s">
        <v>178</v>
      </c>
      <c r="D110" s="59" t="s">
        <v>36</v>
      </c>
      <c r="E110" s="60">
        <v>32</v>
      </c>
      <c r="F110" s="149"/>
      <c r="G110" s="86">
        <f>E110*F110</f>
        <v>0</v>
      </c>
      <c r="J110" s="61"/>
    </row>
    <row r="111" spans="1:10" s="70" customFormat="1" ht="14.25">
      <c r="A111" s="66"/>
      <c r="B111" s="67"/>
      <c r="C111" s="68" t="s">
        <v>75</v>
      </c>
      <c r="D111" s="68"/>
      <c r="E111" s="69"/>
      <c r="F111" s="69"/>
      <c r="G111" s="88">
        <f>SUM(G72:G110)</f>
        <v>0</v>
      </c>
      <c r="J111" s="71"/>
    </row>
    <row r="112" spans="1:10" s="48" customFormat="1" ht="19.5" customHeight="1">
      <c r="A112" s="72" t="s">
        <v>64</v>
      </c>
      <c r="B112" s="73"/>
      <c r="C112" s="74"/>
      <c r="D112" s="74"/>
      <c r="E112" s="75"/>
      <c r="F112" s="75"/>
      <c r="G112" s="89"/>
      <c r="J112" s="76"/>
    </row>
    <row r="113" spans="1:10" ht="15">
      <c r="A113" s="57"/>
      <c r="B113" s="58"/>
      <c r="C113" s="59"/>
      <c r="D113" s="59"/>
      <c r="E113" s="60"/>
      <c r="F113" s="145"/>
      <c r="G113" s="86">
        <f aca="true" t="shared" si="2" ref="G113:G124">E113*F113</f>
        <v>0</v>
      </c>
      <c r="J113" s="61"/>
    </row>
    <row r="114" spans="1:10" ht="15">
      <c r="A114" s="57"/>
      <c r="B114" s="58"/>
      <c r="C114" s="59"/>
      <c r="D114" s="59"/>
      <c r="E114" s="60"/>
      <c r="F114" s="145"/>
      <c r="G114" s="86">
        <f t="shared" si="2"/>
        <v>0</v>
      </c>
      <c r="J114" s="61"/>
    </row>
    <row r="115" spans="1:10" ht="15">
      <c r="A115" s="57">
        <v>100</v>
      </c>
      <c r="B115" s="58">
        <v>218009001</v>
      </c>
      <c r="C115" s="59" t="s">
        <v>114</v>
      </c>
      <c r="D115" s="59" t="s">
        <v>36</v>
      </c>
      <c r="E115" s="60">
        <v>7</v>
      </c>
      <c r="F115" s="149"/>
      <c r="G115" s="86">
        <f t="shared" si="2"/>
        <v>0</v>
      </c>
      <c r="J115" s="61"/>
    </row>
    <row r="116" spans="1:10" ht="15">
      <c r="A116" s="57">
        <v>101</v>
      </c>
      <c r="B116" s="58">
        <v>219002271</v>
      </c>
      <c r="C116" s="59" t="s">
        <v>120</v>
      </c>
      <c r="D116" s="59" t="s">
        <v>65</v>
      </c>
      <c r="E116" s="60">
        <v>2</v>
      </c>
      <c r="F116" s="149"/>
      <c r="G116" s="86">
        <f t="shared" si="2"/>
        <v>0</v>
      </c>
      <c r="J116" s="61"/>
    </row>
    <row r="117" spans="1:10" ht="15">
      <c r="A117" s="57">
        <v>102</v>
      </c>
      <c r="B117" s="58">
        <v>219005001</v>
      </c>
      <c r="C117" s="59" t="s">
        <v>115</v>
      </c>
      <c r="D117" s="59" t="s">
        <v>36</v>
      </c>
      <c r="E117" s="60">
        <v>230</v>
      </c>
      <c r="F117" s="149"/>
      <c r="G117" s="86">
        <f t="shared" si="2"/>
        <v>0</v>
      </c>
      <c r="J117" s="61"/>
    </row>
    <row r="118" spans="1:10" ht="15">
      <c r="A118" s="57">
        <v>103</v>
      </c>
      <c r="B118" s="58">
        <v>219002611</v>
      </c>
      <c r="C118" s="59" t="s">
        <v>121</v>
      </c>
      <c r="D118" s="59" t="s">
        <v>47</v>
      </c>
      <c r="E118" s="60">
        <v>560</v>
      </c>
      <c r="F118" s="149"/>
      <c r="G118" s="86">
        <f t="shared" si="2"/>
        <v>0</v>
      </c>
      <c r="J118" s="61"/>
    </row>
    <row r="119" spans="1:10" ht="15">
      <c r="A119" s="57">
        <v>104</v>
      </c>
      <c r="B119" s="58">
        <v>219002612</v>
      </c>
      <c r="C119" s="59" t="s">
        <v>122</v>
      </c>
      <c r="D119" s="59" t="s">
        <v>47</v>
      </c>
      <c r="E119" s="60">
        <v>390</v>
      </c>
      <c r="F119" s="149"/>
      <c r="G119" s="86">
        <f t="shared" si="2"/>
        <v>0</v>
      </c>
      <c r="J119" s="61"/>
    </row>
    <row r="120" spans="1:10" ht="15">
      <c r="A120" s="57">
        <v>105</v>
      </c>
      <c r="B120" s="58">
        <v>219002614</v>
      </c>
      <c r="C120" s="59" t="s">
        <v>123</v>
      </c>
      <c r="D120" s="59" t="s">
        <v>47</v>
      </c>
      <c r="E120" s="60">
        <v>140</v>
      </c>
      <c r="F120" s="149"/>
      <c r="G120" s="86">
        <f t="shared" si="2"/>
        <v>0</v>
      </c>
      <c r="J120" s="61"/>
    </row>
    <row r="121" spans="1:10" ht="15">
      <c r="A121" s="57">
        <v>106</v>
      </c>
      <c r="B121" s="58">
        <v>219003613</v>
      </c>
      <c r="C121" s="59" t="s">
        <v>98</v>
      </c>
      <c r="D121" s="59" t="s">
        <v>36</v>
      </c>
      <c r="E121" s="60">
        <v>16</v>
      </c>
      <c r="F121" s="149"/>
      <c r="G121" s="86">
        <f t="shared" si="2"/>
        <v>0</v>
      </c>
      <c r="J121" s="61"/>
    </row>
    <row r="122" spans="1:10" ht="15">
      <c r="A122" s="57">
        <v>107</v>
      </c>
      <c r="B122" s="58">
        <v>219001214</v>
      </c>
      <c r="C122" s="59" t="s">
        <v>66</v>
      </c>
      <c r="D122" s="59" t="s">
        <v>36</v>
      </c>
      <c r="E122" s="60">
        <v>45</v>
      </c>
      <c r="F122" s="149"/>
      <c r="G122" s="86">
        <f t="shared" si="2"/>
        <v>0</v>
      </c>
      <c r="J122" s="61"/>
    </row>
    <row r="123" spans="1:10" ht="15">
      <c r="A123" s="57"/>
      <c r="B123" s="58"/>
      <c r="C123" s="59"/>
      <c r="D123" s="59"/>
      <c r="E123" s="60"/>
      <c r="F123" s="145"/>
      <c r="G123" s="86">
        <f t="shared" si="2"/>
        <v>0</v>
      </c>
      <c r="J123" s="61"/>
    </row>
    <row r="124" spans="1:10" ht="15.75" thickBot="1">
      <c r="A124" s="62"/>
      <c r="B124" s="63"/>
      <c r="C124" s="64"/>
      <c r="D124" s="64"/>
      <c r="E124" s="65"/>
      <c r="F124" s="146"/>
      <c r="G124" s="87">
        <f t="shared" si="2"/>
        <v>0</v>
      </c>
      <c r="J124" s="61"/>
    </row>
    <row r="125" spans="1:7" s="70" customFormat="1" ht="15" thickBot="1">
      <c r="A125" s="77"/>
      <c r="B125" s="78"/>
      <c r="C125" s="79" t="s">
        <v>75</v>
      </c>
      <c r="D125" s="79"/>
      <c r="E125" s="80"/>
      <c r="F125" s="80"/>
      <c r="G125" s="90">
        <f>SUM(G113:G124)</f>
        <v>0</v>
      </c>
    </row>
    <row r="126" spans="2:7" ht="15">
      <c r="B126" s="81"/>
      <c r="E126" s="1"/>
      <c r="F126" s="1"/>
      <c r="G126" s="82"/>
    </row>
    <row r="127" spans="2:7" ht="15">
      <c r="B127" s="81"/>
      <c r="E127" s="1"/>
      <c r="F127" s="1"/>
      <c r="G127" s="82"/>
    </row>
    <row r="128" spans="2:7" ht="15">
      <c r="B128" s="81"/>
      <c r="E128" s="1"/>
      <c r="F128" s="1"/>
      <c r="G128" s="82"/>
    </row>
    <row r="129" spans="2:7" ht="15">
      <c r="B129" s="81"/>
      <c r="E129" s="1"/>
      <c r="F129" s="1"/>
      <c r="G129" s="82"/>
    </row>
    <row r="130" spans="2:7" ht="15">
      <c r="B130" s="81"/>
      <c r="E130" s="1"/>
      <c r="F130" s="1"/>
      <c r="G130" s="82"/>
    </row>
    <row r="131" spans="2:7" ht="15">
      <c r="B131" s="81"/>
      <c r="E131" s="1"/>
      <c r="F131" s="1"/>
      <c r="G131" s="82"/>
    </row>
    <row r="132" spans="2:7" ht="15">
      <c r="B132" s="81"/>
      <c r="E132" s="1"/>
      <c r="F132" s="1"/>
      <c r="G132" s="82"/>
    </row>
    <row r="133" spans="2:7" ht="15">
      <c r="B133" s="81"/>
      <c r="E133" s="1"/>
      <c r="F133" s="1"/>
      <c r="G133" s="82"/>
    </row>
    <row r="134" spans="2:7" ht="15">
      <c r="B134" s="81"/>
      <c r="E134" s="1"/>
      <c r="F134" s="1"/>
      <c r="G134" s="82"/>
    </row>
    <row r="135" spans="2:7" ht="15">
      <c r="B135" s="81"/>
      <c r="E135" s="1"/>
      <c r="F135" s="1"/>
      <c r="G135" s="82"/>
    </row>
    <row r="136" spans="2:7" ht="15">
      <c r="B136" s="81"/>
      <c r="E136" s="1"/>
      <c r="F136" s="1"/>
      <c r="G136" s="82"/>
    </row>
    <row r="137" spans="2:7" ht="15">
      <c r="B137" s="81"/>
      <c r="E137" s="1"/>
      <c r="F137" s="1"/>
      <c r="G137" s="82"/>
    </row>
    <row r="138" spans="2:7" ht="15">
      <c r="B138" s="81"/>
      <c r="E138" s="1"/>
      <c r="F138" s="1"/>
      <c r="G138" s="82"/>
    </row>
    <row r="139" spans="2:7" ht="15">
      <c r="B139" s="81"/>
      <c r="E139" s="1"/>
      <c r="F139" s="1"/>
      <c r="G139" s="82"/>
    </row>
  </sheetData>
  <sheetProtection password="A249" sheet="1"/>
  <printOptions/>
  <pageMargins left="0.7" right="0.7" top="0.787401575" bottom="0.787401575" header="0.3" footer="0.3"/>
  <pageSetup horizontalDpi="600" verticalDpi="600" orientation="portrait" paperSize="9" scale="71" r:id="rId1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1">
      <selection activeCell="F17" activeCellId="3" sqref="A2:G21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91" customWidth="1"/>
    <col min="5" max="5" width="14.7109375" style="82" customWidth="1"/>
    <col min="6" max="6" width="16.7109375" style="92" customWidth="1"/>
    <col min="7" max="7" width="9.28125" style="4" customWidth="1"/>
    <col min="8" max="16384" width="9.140625" style="4" customWidth="1"/>
  </cols>
  <sheetData>
    <row r="2" spans="1:7" ht="15.75">
      <c r="A2" s="5"/>
      <c r="B2" s="40" t="s">
        <v>14</v>
      </c>
      <c r="C2" s="40"/>
      <c r="D2" s="6"/>
      <c r="E2" s="7"/>
      <c r="F2" s="8"/>
      <c r="G2" s="5"/>
    </row>
    <row r="3" spans="1:7" ht="15.75">
      <c r="A3" s="5"/>
      <c r="B3" s="40" t="s">
        <v>18</v>
      </c>
      <c r="C3" s="40"/>
      <c r="D3" s="6"/>
      <c r="E3" s="7"/>
      <c r="F3" s="8"/>
      <c r="G3" s="5"/>
    </row>
    <row r="4" spans="1:7" ht="15.75">
      <c r="A4" s="5"/>
      <c r="B4" s="40" t="s">
        <v>19</v>
      </c>
      <c r="C4" s="40"/>
      <c r="D4" s="6"/>
      <c r="E4" s="7"/>
      <c r="F4" s="8"/>
      <c r="G4" s="5"/>
    </row>
    <row r="5" spans="1:6" ht="15">
      <c r="A5" s="93"/>
      <c r="B5" s="94" t="s">
        <v>132</v>
      </c>
      <c r="C5" s="95"/>
      <c r="E5" s="96"/>
      <c r="F5" s="97"/>
    </row>
    <row r="6" spans="1:6" ht="15">
      <c r="A6" s="93"/>
      <c r="B6" s="94" t="s">
        <v>133</v>
      </c>
      <c r="C6" s="95"/>
      <c r="E6" s="96"/>
      <c r="F6" s="97"/>
    </row>
    <row r="7" spans="1:6" ht="15.75" thickBot="1">
      <c r="A7" s="93"/>
      <c r="B7" s="94"/>
      <c r="C7" s="95"/>
      <c r="E7" s="96"/>
      <c r="F7" s="97"/>
    </row>
    <row r="8" spans="1:6" s="34" customFormat="1" ht="33.75" customHeight="1" thickBot="1">
      <c r="A8" s="35" t="s">
        <v>136</v>
      </c>
      <c r="B8" s="36"/>
      <c r="C8" s="36"/>
      <c r="D8" s="98"/>
      <c r="E8" s="99"/>
      <c r="F8" s="100"/>
    </row>
    <row r="9" spans="1:6" ht="15.75" thickBot="1">
      <c r="A9" s="101" t="s">
        <v>23</v>
      </c>
      <c r="B9" s="102"/>
      <c r="C9" s="102"/>
      <c r="D9" s="103"/>
      <c r="E9" s="104"/>
      <c r="F9" s="105" t="s">
        <v>24</v>
      </c>
    </row>
    <row r="10" spans="1:6" ht="15">
      <c r="A10" s="106">
        <v>1</v>
      </c>
      <c r="B10" s="107" t="s">
        <v>124</v>
      </c>
      <c r="C10" s="107"/>
      <c r="D10" s="108"/>
      <c r="E10" s="109">
        <v>0</v>
      </c>
      <c r="F10" s="110">
        <f>'Soupis položek RS1'!G20</f>
        <v>0</v>
      </c>
    </row>
    <row r="11" spans="1:6" ht="15.75" thickBot="1">
      <c r="A11" s="106">
        <v>2</v>
      </c>
      <c r="B11" s="107" t="s">
        <v>125</v>
      </c>
      <c r="C11" s="107"/>
      <c r="D11" s="108">
        <v>3</v>
      </c>
      <c r="E11" s="109">
        <f>F10</f>
        <v>0</v>
      </c>
      <c r="F11" s="110">
        <f>D11*E11/100</f>
        <v>0</v>
      </c>
    </row>
    <row r="12" spans="1:6" ht="15">
      <c r="A12" s="111">
        <v>3</v>
      </c>
      <c r="B12" s="112" t="s">
        <v>126</v>
      </c>
      <c r="C12" s="112"/>
      <c r="D12" s="113"/>
      <c r="E12" s="114">
        <v>0</v>
      </c>
      <c r="F12" s="115">
        <f>SUM(F10:F11)</f>
        <v>0</v>
      </c>
    </row>
    <row r="13" spans="1:6" ht="15">
      <c r="A13" s="116"/>
      <c r="B13" s="117"/>
      <c r="C13" s="117"/>
      <c r="D13" s="118"/>
      <c r="E13" s="119"/>
      <c r="F13" s="120"/>
    </row>
    <row r="14" spans="1:6" ht="15">
      <c r="A14" s="106">
        <v>4</v>
      </c>
      <c r="B14" s="107" t="s">
        <v>134</v>
      </c>
      <c r="C14" s="107"/>
      <c r="D14" s="108">
        <v>10.23</v>
      </c>
      <c r="E14" s="151"/>
      <c r="F14" s="110">
        <f>D14*E14</f>
        <v>0</v>
      </c>
    </row>
    <row r="15" spans="1:6" ht="15">
      <c r="A15" s="106">
        <v>5</v>
      </c>
      <c r="B15" s="107" t="s">
        <v>127</v>
      </c>
      <c r="C15" s="107"/>
      <c r="D15" s="108"/>
      <c r="E15" s="109">
        <v>0</v>
      </c>
      <c r="F15" s="152"/>
    </row>
    <row r="16" spans="1:6" ht="15">
      <c r="A16" s="106">
        <v>6</v>
      </c>
      <c r="B16" s="107" t="s">
        <v>135</v>
      </c>
      <c r="C16" s="107"/>
      <c r="D16" s="108"/>
      <c r="E16" s="109">
        <v>0</v>
      </c>
      <c r="F16" s="152"/>
    </row>
    <row r="17" spans="1:6" ht="15.75" thickBot="1">
      <c r="A17" s="106">
        <v>7</v>
      </c>
      <c r="B17" s="107" t="s">
        <v>128</v>
      </c>
      <c r="C17" s="107"/>
      <c r="D17" s="108"/>
      <c r="E17" s="109">
        <v>0</v>
      </c>
      <c r="F17" s="152"/>
    </row>
    <row r="18" spans="1:6" ht="15">
      <c r="A18" s="111">
        <v>8</v>
      </c>
      <c r="B18" s="112" t="s">
        <v>129</v>
      </c>
      <c r="C18" s="112"/>
      <c r="D18" s="113"/>
      <c r="E18" s="114">
        <v>0</v>
      </c>
      <c r="F18" s="115">
        <f>SUM(F12:F17)</f>
        <v>0</v>
      </c>
    </row>
    <row r="19" spans="1:6" ht="15">
      <c r="A19" s="116"/>
      <c r="B19" s="117"/>
      <c r="C19" s="117"/>
      <c r="D19" s="118"/>
      <c r="E19" s="119"/>
      <c r="F19" s="120"/>
    </row>
    <row r="20" spans="1:6" ht="15.75" thickBot="1">
      <c r="A20" s="106">
        <v>9</v>
      </c>
      <c r="B20" s="107" t="s">
        <v>131</v>
      </c>
      <c r="C20" s="107"/>
      <c r="D20" s="108">
        <v>1</v>
      </c>
      <c r="E20" s="109">
        <v>0</v>
      </c>
      <c r="F20" s="110"/>
    </row>
    <row r="21" spans="1:6" ht="16.5" thickBot="1" thickTop="1">
      <c r="A21" s="121">
        <v>10</v>
      </c>
      <c r="B21" s="122" t="s">
        <v>130</v>
      </c>
      <c r="C21" s="122"/>
      <c r="D21" s="123"/>
      <c r="E21" s="124">
        <v>0</v>
      </c>
      <c r="F21" s="125">
        <f>D20*F18</f>
        <v>0</v>
      </c>
    </row>
  </sheetData>
  <sheetProtection password="A249" sheet="1"/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3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140625" style="4" bestFit="1" customWidth="1"/>
    <col min="2" max="2" width="10.00390625" style="4" bestFit="1" customWidth="1"/>
    <col min="3" max="3" width="53.140625" style="4" bestFit="1" customWidth="1"/>
    <col min="4" max="4" width="3.57421875" style="4" bestFit="1" customWidth="1"/>
    <col min="5" max="5" width="8.28125" style="4" bestFit="1" customWidth="1"/>
    <col min="6" max="6" width="8.140625" style="4" bestFit="1" customWidth="1"/>
    <col min="7" max="7" width="11.57421875" style="4" bestFit="1" customWidth="1"/>
    <col min="8" max="16384" width="9.140625" style="4" customWidth="1"/>
  </cols>
  <sheetData>
    <row r="2" spans="1:7" ht="15.75">
      <c r="A2" s="5"/>
      <c r="B2" s="40" t="s">
        <v>14</v>
      </c>
      <c r="C2" s="40"/>
      <c r="D2" s="6"/>
      <c r="E2" s="7"/>
      <c r="F2" s="8"/>
      <c r="G2" s="5"/>
    </row>
    <row r="3" spans="1:7" ht="15.75">
      <c r="A3" s="5"/>
      <c r="B3" s="40" t="s">
        <v>18</v>
      </c>
      <c r="C3" s="40"/>
      <c r="D3" s="6"/>
      <c r="E3" s="7"/>
      <c r="F3" s="8"/>
      <c r="G3" s="5"/>
    </row>
    <row r="4" spans="1:7" ht="15.75">
      <c r="A4" s="5"/>
      <c r="B4" s="40" t="s">
        <v>19</v>
      </c>
      <c r="C4" s="40"/>
      <c r="D4" s="6"/>
      <c r="E4" s="7"/>
      <c r="F4" s="8"/>
      <c r="G4" s="5"/>
    </row>
    <row r="5" spans="1:6" ht="15">
      <c r="A5" s="93"/>
      <c r="B5" s="94" t="s">
        <v>132</v>
      </c>
      <c r="C5" s="95"/>
      <c r="D5" s="91"/>
      <c r="E5" s="96"/>
      <c r="F5" s="97"/>
    </row>
    <row r="6" spans="1:6" ht="15">
      <c r="A6" s="93"/>
      <c r="B6" s="94" t="s">
        <v>133</v>
      </c>
      <c r="C6" s="95"/>
      <c r="D6" s="91"/>
      <c r="E6" s="96"/>
      <c r="F6" s="97"/>
    </row>
    <row r="7" spans="1:8" ht="15.75" thickBot="1">
      <c r="A7" s="95"/>
      <c r="B7" s="94"/>
      <c r="C7" s="95"/>
      <c r="D7" s="95"/>
      <c r="E7" s="95"/>
      <c r="F7" s="95"/>
      <c r="G7" s="95"/>
      <c r="H7" s="95"/>
    </row>
    <row r="8" spans="1:7" s="34" customFormat="1" ht="33.75" customHeight="1" thickBot="1">
      <c r="A8" s="35" t="s">
        <v>143</v>
      </c>
      <c r="B8" s="36"/>
      <c r="C8" s="36"/>
      <c r="D8" s="36"/>
      <c r="E8" s="36"/>
      <c r="F8" s="36"/>
      <c r="G8" s="83"/>
    </row>
    <row r="9" spans="1:7" ht="15.75" thickBot="1">
      <c r="A9" s="49" t="s">
        <v>23</v>
      </c>
      <c r="B9" s="50" t="s">
        <v>71</v>
      </c>
      <c r="C9" s="51" t="s">
        <v>30</v>
      </c>
      <c r="D9" s="51" t="s">
        <v>31</v>
      </c>
      <c r="E9" s="52" t="s">
        <v>32</v>
      </c>
      <c r="F9" s="52" t="s">
        <v>137</v>
      </c>
      <c r="G9" s="84" t="s">
        <v>34</v>
      </c>
    </row>
    <row r="10" spans="1:7" s="48" customFormat="1" ht="19.5" customHeight="1">
      <c r="A10" s="126"/>
      <c r="B10" s="127" t="s">
        <v>142</v>
      </c>
      <c r="C10" s="46"/>
      <c r="D10" s="46"/>
      <c r="E10" s="47"/>
      <c r="F10" s="47"/>
      <c r="G10" s="128"/>
    </row>
    <row r="11" spans="1:7" ht="15">
      <c r="A11" s="57">
        <v>1</v>
      </c>
      <c r="B11" s="58">
        <v>900210215</v>
      </c>
      <c r="C11" s="59" t="s">
        <v>138</v>
      </c>
      <c r="D11" s="59" t="s">
        <v>36</v>
      </c>
      <c r="E11" s="60">
        <v>1</v>
      </c>
      <c r="F11" s="149"/>
      <c r="G11" s="86">
        <f aca="true" t="shared" si="0" ref="G11:G19">E11*F11</f>
        <v>0</v>
      </c>
    </row>
    <row r="12" spans="1:7" ht="15">
      <c r="A12" s="57">
        <v>2</v>
      </c>
      <c r="B12" s="58">
        <v>415233</v>
      </c>
      <c r="C12" s="59" t="s">
        <v>144</v>
      </c>
      <c r="D12" s="59" t="s">
        <v>139</v>
      </c>
      <c r="E12" s="60">
        <v>1</v>
      </c>
      <c r="F12" s="149"/>
      <c r="G12" s="86">
        <f t="shared" si="0"/>
        <v>0</v>
      </c>
    </row>
    <row r="13" spans="1:7" ht="15">
      <c r="A13" s="57">
        <v>3</v>
      </c>
      <c r="B13" s="58">
        <v>900471434</v>
      </c>
      <c r="C13" s="59" t="s">
        <v>145</v>
      </c>
      <c r="D13" s="59" t="s">
        <v>36</v>
      </c>
      <c r="E13" s="60">
        <v>1</v>
      </c>
      <c r="F13" s="149"/>
      <c r="G13" s="86">
        <f t="shared" si="0"/>
        <v>0</v>
      </c>
    </row>
    <row r="14" spans="1:7" ht="15">
      <c r="A14" s="57">
        <v>4</v>
      </c>
      <c r="B14" s="58">
        <v>434246</v>
      </c>
      <c r="C14" s="59" t="s">
        <v>146</v>
      </c>
      <c r="D14" s="59" t="s">
        <v>36</v>
      </c>
      <c r="E14" s="60">
        <v>5</v>
      </c>
      <c r="F14" s="149"/>
      <c r="G14" s="86">
        <f t="shared" si="0"/>
        <v>0</v>
      </c>
    </row>
    <row r="15" spans="1:7" ht="15">
      <c r="A15" s="57">
        <v>5</v>
      </c>
      <c r="B15" s="58">
        <v>434248</v>
      </c>
      <c r="C15" s="59" t="s">
        <v>147</v>
      </c>
      <c r="D15" s="59" t="s">
        <v>36</v>
      </c>
      <c r="E15" s="60">
        <v>3</v>
      </c>
      <c r="F15" s="149"/>
      <c r="G15" s="86">
        <f t="shared" si="0"/>
        <v>0</v>
      </c>
    </row>
    <row r="16" spans="1:7" ht="15">
      <c r="A16" s="57">
        <v>6</v>
      </c>
      <c r="B16" s="58">
        <v>434266</v>
      </c>
      <c r="C16" s="59" t="s">
        <v>148</v>
      </c>
      <c r="D16" s="59" t="s">
        <v>36</v>
      </c>
      <c r="E16" s="60">
        <v>4</v>
      </c>
      <c r="F16" s="149"/>
      <c r="G16" s="86">
        <f t="shared" si="0"/>
        <v>0</v>
      </c>
    </row>
    <row r="17" spans="1:7" ht="15">
      <c r="A17" s="57">
        <v>7</v>
      </c>
      <c r="B17" s="58">
        <v>900438164</v>
      </c>
      <c r="C17" s="59" t="s">
        <v>140</v>
      </c>
      <c r="D17" s="59" t="s">
        <v>36</v>
      </c>
      <c r="E17" s="60">
        <v>21</v>
      </c>
      <c r="F17" s="149"/>
      <c r="G17" s="86">
        <f t="shared" si="0"/>
        <v>0</v>
      </c>
    </row>
    <row r="18" spans="1:7" ht="15">
      <c r="A18" s="57">
        <v>8</v>
      </c>
      <c r="B18" s="58">
        <v>900900901</v>
      </c>
      <c r="C18" s="59" t="s">
        <v>149</v>
      </c>
      <c r="D18" s="59" t="s">
        <v>36</v>
      </c>
      <c r="E18" s="60">
        <v>3</v>
      </c>
      <c r="F18" s="149"/>
      <c r="G18" s="86">
        <f t="shared" si="0"/>
        <v>0</v>
      </c>
    </row>
    <row r="19" spans="1:7" ht="15.75" thickBot="1">
      <c r="A19" s="62">
        <v>9</v>
      </c>
      <c r="B19" s="63">
        <v>900900902</v>
      </c>
      <c r="C19" s="64" t="s">
        <v>150</v>
      </c>
      <c r="D19" s="64" t="s">
        <v>141</v>
      </c>
      <c r="E19" s="65">
        <v>1</v>
      </c>
      <c r="F19" s="148"/>
      <c r="G19" s="87">
        <f t="shared" si="0"/>
        <v>0</v>
      </c>
    </row>
    <row r="20" spans="1:7" s="70" customFormat="1" ht="15" thickBot="1">
      <c r="A20" s="77"/>
      <c r="B20" s="78"/>
      <c r="C20" s="79" t="s">
        <v>75</v>
      </c>
      <c r="D20" s="79"/>
      <c r="E20" s="80"/>
      <c r="F20" s="80"/>
      <c r="G20" s="90">
        <f>SUM(G11:G19)</f>
        <v>0</v>
      </c>
    </row>
    <row r="21" spans="2:7" ht="15">
      <c r="B21" s="81"/>
      <c r="E21" s="1"/>
      <c r="F21" s="1"/>
      <c r="G21" s="82"/>
    </row>
    <row r="22" spans="2:7" ht="15">
      <c r="B22" s="81"/>
      <c r="E22" s="1"/>
      <c r="F22" s="1"/>
      <c r="G22" s="82"/>
    </row>
    <row r="23" spans="2:7" ht="15">
      <c r="B23" s="81"/>
      <c r="E23" s="1"/>
      <c r="F23" s="1"/>
      <c r="G23" s="82"/>
    </row>
  </sheetData>
  <sheetProtection password="A249" sheet="1"/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1">
      <selection activeCell="F15" activeCellId="1" sqref="A2:G21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91" customWidth="1"/>
    <col min="5" max="5" width="14.7109375" style="82" customWidth="1"/>
    <col min="6" max="6" width="16.7109375" style="92" customWidth="1"/>
    <col min="7" max="7" width="9.28125" style="4" customWidth="1"/>
    <col min="8" max="16384" width="9.140625" style="4" customWidth="1"/>
  </cols>
  <sheetData>
    <row r="2" spans="1:7" ht="15.75">
      <c r="A2" s="5"/>
      <c r="B2" s="40" t="s">
        <v>14</v>
      </c>
      <c r="C2" s="40"/>
      <c r="D2" s="6"/>
      <c r="E2" s="7"/>
      <c r="F2" s="8"/>
      <c r="G2" s="5"/>
    </row>
    <row r="3" spans="1:7" ht="15.75">
      <c r="A3" s="5"/>
      <c r="B3" s="40" t="s">
        <v>18</v>
      </c>
      <c r="C3" s="40"/>
      <c r="D3" s="6"/>
      <c r="E3" s="7"/>
      <c r="F3" s="8"/>
      <c r="G3" s="5"/>
    </row>
    <row r="4" spans="1:7" ht="15.75">
      <c r="A4" s="5"/>
      <c r="B4" s="40" t="s">
        <v>19</v>
      </c>
      <c r="C4" s="40"/>
      <c r="D4" s="6"/>
      <c r="E4" s="7"/>
      <c r="F4" s="8"/>
      <c r="G4" s="5"/>
    </row>
    <row r="5" spans="1:6" ht="15">
      <c r="A5" s="93"/>
      <c r="B5" s="94" t="s">
        <v>151</v>
      </c>
      <c r="C5" s="95"/>
      <c r="E5" s="96"/>
      <c r="F5" s="97"/>
    </row>
    <row r="6" spans="1:6" ht="15">
      <c r="A6" s="93"/>
      <c r="B6" s="94" t="s">
        <v>152</v>
      </c>
      <c r="C6" s="95"/>
      <c r="E6" s="96"/>
      <c r="F6" s="97"/>
    </row>
    <row r="7" spans="1:6" ht="15.75" thickBot="1">
      <c r="A7" s="93"/>
      <c r="B7" s="94"/>
      <c r="C7" s="95"/>
      <c r="E7" s="96"/>
      <c r="F7" s="97"/>
    </row>
    <row r="8" spans="1:6" s="34" customFormat="1" ht="33.75" customHeight="1" thickBot="1">
      <c r="A8" s="35" t="s">
        <v>153</v>
      </c>
      <c r="B8" s="36"/>
      <c r="C8" s="36"/>
      <c r="D8" s="98"/>
      <c r="E8" s="99"/>
      <c r="F8" s="100"/>
    </row>
    <row r="9" spans="1:6" ht="15.75" thickBot="1">
      <c r="A9" s="101" t="s">
        <v>23</v>
      </c>
      <c r="B9" s="102"/>
      <c r="C9" s="102"/>
      <c r="D9" s="103"/>
      <c r="E9" s="104"/>
      <c r="F9" s="105" t="s">
        <v>24</v>
      </c>
    </row>
    <row r="10" spans="1:6" ht="15">
      <c r="A10" s="106">
        <v>1</v>
      </c>
      <c r="B10" s="107" t="s">
        <v>124</v>
      </c>
      <c r="C10" s="107"/>
      <c r="D10" s="108"/>
      <c r="E10" s="109">
        <v>0</v>
      </c>
      <c r="F10" s="110">
        <f>'Soupis položek RS2'!G20</f>
        <v>0</v>
      </c>
    </row>
    <row r="11" spans="1:6" ht="15.75" thickBot="1">
      <c r="A11" s="106">
        <v>2</v>
      </c>
      <c r="B11" s="107" t="s">
        <v>125</v>
      </c>
      <c r="C11" s="107"/>
      <c r="D11" s="108">
        <v>3</v>
      </c>
      <c r="E11" s="109">
        <f>F10</f>
        <v>0</v>
      </c>
      <c r="F11" s="110">
        <f>D11*E11/100</f>
        <v>0</v>
      </c>
    </row>
    <row r="12" spans="1:6" ht="15">
      <c r="A12" s="111">
        <v>3</v>
      </c>
      <c r="B12" s="112" t="s">
        <v>126</v>
      </c>
      <c r="C12" s="112"/>
      <c r="D12" s="113"/>
      <c r="E12" s="114">
        <v>0</v>
      </c>
      <c r="F12" s="115">
        <f>SUM(F10:F11)</f>
        <v>0</v>
      </c>
    </row>
    <row r="13" spans="1:6" ht="15">
      <c r="A13" s="116"/>
      <c r="B13" s="117"/>
      <c r="C13" s="117"/>
      <c r="D13" s="118"/>
      <c r="E13" s="119"/>
      <c r="F13" s="120"/>
    </row>
    <row r="14" spans="1:6" ht="15">
      <c r="A14" s="106">
        <v>4</v>
      </c>
      <c r="B14" s="107" t="s">
        <v>134</v>
      </c>
      <c r="C14" s="107"/>
      <c r="D14" s="108">
        <v>7.23</v>
      </c>
      <c r="E14" s="151"/>
      <c r="F14" s="110">
        <f>D14*E14</f>
        <v>0</v>
      </c>
    </row>
    <row r="15" spans="1:6" ht="15">
      <c r="A15" s="106">
        <v>5</v>
      </c>
      <c r="B15" s="107" t="s">
        <v>127</v>
      </c>
      <c r="C15" s="107"/>
      <c r="D15" s="108"/>
      <c r="E15" s="109">
        <v>0</v>
      </c>
      <c r="F15" s="152"/>
    </row>
    <row r="16" spans="1:6" ht="15">
      <c r="A16" s="106">
        <v>6</v>
      </c>
      <c r="B16" s="107" t="s">
        <v>135</v>
      </c>
      <c r="C16" s="107"/>
      <c r="D16" s="108"/>
      <c r="E16" s="109">
        <v>0</v>
      </c>
      <c r="F16" s="152"/>
    </row>
    <row r="17" spans="1:6" ht="15.75" thickBot="1">
      <c r="A17" s="106">
        <v>7</v>
      </c>
      <c r="B17" s="107" t="s">
        <v>128</v>
      </c>
      <c r="C17" s="107"/>
      <c r="D17" s="108"/>
      <c r="E17" s="109">
        <v>0</v>
      </c>
      <c r="F17" s="152"/>
    </row>
    <row r="18" spans="1:6" ht="15">
      <c r="A18" s="111">
        <v>8</v>
      </c>
      <c r="B18" s="112" t="s">
        <v>129</v>
      </c>
      <c r="C18" s="112"/>
      <c r="D18" s="113"/>
      <c r="E18" s="114">
        <v>0</v>
      </c>
      <c r="F18" s="115">
        <f>SUM(F12:F17)</f>
        <v>0</v>
      </c>
    </row>
    <row r="19" spans="1:6" ht="15">
      <c r="A19" s="116"/>
      <c r="B19" s="117"/>
      <c r="C19" s="117"/>
      <c r="D19" s="118"/>
      <c r="E19" s="119"/>
      <c r="F19" s="120"/>
    </row>
    <row r="20" spans="1:6" ht="15.75" thickBot="1">
      <c r="A20" s="106">
        <v>9</v>
      </c>
      <c r="B20" s="107" t="s">
        <v>131</v>
      </c>
      <c r="C20" s="107"/>
      <c r="D20" s="108">
        <v>1</v>
      </c>
      <c r="E20" s="109">
        <v>0</v>
      </c>
      <c r="F20" s="110"/>
    </row>
    <row r="21" spans="1:6" ht="16.5" thickBot="1" thickTop="1">
      <c r="A21" s="121">
        <v>10</v>
      </c>
      <c r="B21" s="122" t="s">
        <v>130</v>
      </c>
      <c r="C21" s="122"/>
      <c r="D21" s="123"/>
      <c r="E21" s="124">
        <v>0</v>
      </c>
      <c r="F21" s="125">
        <f>D20*F18</f>
        <v>0</v>
      </c>
    </row>
  </sheetData>
  <sheetProtection password="A249" sheet="1"/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3"/>
  <sheetViews>
    <sheetView view="pageBreakPreview" zoomScaleSheetLayoutView="100" zoomScalePageLayoutView="0" workbookViewId="0" topLeftCell="A1">
      <selection activeCell="F11" sqref="F11:F19"/>
    </sheetView>
  </sheetViews>
  <sheetFormatPr defaultColWidth="9.140625" defaultRowHeight="15"/>
  <cols>
    <col min="1" max="1" width="4.140625" style="4" bestFit="1" customWidth="1"/>
    <col min="2" max="2" width="10.00390625" style="4" bestFit="1" customWidth="1"/>
    <col min="3" max="3" width="53.140625" style="4" bestFit="1" customWidth="1"/>
    <col min="4" max="4" width="3.57421875" style="4" bestFit="1" customWidth="1"/>
    <col min="5" max="5" width="8.28125" style="4" bestFit="1" customWidth="1"/>
    <col min="6" max="6" width="8.140625" style="4" bestFit="1" customWidth="1"/>
    <col min="7" max="7" width="11.57421875" style="4" bestFit="1" customWidth="1"/>
    <col min="8" max="16384" width="9.140625" style="4" customWidth="1"/>
  </cols>
  <sheetData>
    <row r="2" spans="1:7" ht="15.75">
      <c r="A2" s="5"/>
      <c r="B2" s="40" t="s">
        <v>14</v>
      </c>
      <c r="C2" s="40"/>
      <c r="D2" s="6"/>
      <c r="E2" s="7"/>
      <c r="F2" s="8"/>
      <c r="G2" s="5"/>
    </row>
    <row r="3" spans="1:7" ht="15.75">
      <c r="A3" s="5"/>
      <c r="B3" s="40" t="s">
        <v>18</v>
      </c>
      <c r="C3" s="40"/>
      <c r="D3" s="6"/>
      <c r="E3" s="7"/>
      <c r="F3" s="8"/>
      <c r="G3" s="5"/>
    </row>
    <row r="4" spans="1:7" ht="15.75">
      <c r="A4" s="5"/>
      <c r="B4" s="40" t="s">
        <v>19</v>
      </c>
      <c r="C4" s="40"/>
      <c r="D4" s="6"/>
      <c r="E4" s="7"/>
      <c r="F4" s="8"/>
      <c r="G4" s="5"/>
    </row>
    <row r="5" spans="1:6" ht="15">
      <c r="A5" s="93"/>
      <c r="B5" s="94" t="s">
        <v>151</v>
      </c>
      <c r="C5" s="95"/>
      <c r="D5" s="91"/>
      <c r="E5" s="96"/>
      <c r="F5" s="97"/>
    </row>
    <row r="6" spans="1:6" ht="15">
      <c r="A6" s="93"/>
      <c r="B6" s="94" t="s">
        <v>152</v>
      </c>
      <c r="C6" s="95"/>
      <c r="D6" s="91"/>
      <c r="E6" s="96"/>
      <c r="F6" s="97"/>
    </row>
    <row r="7" spans="1:8" ht="15.75" thickBot="1">
      <c r="A7" s="95"/>
      <c r="B7" s="94"/>
      <c r="C7" s="95"/>
      <c r="D7" s="95"/>
      <c r="E7" s="95"/>
      <c r="F7" s="95"/>
      <c r="G7" s="95"/>
      <c r="H7" s="95"/>
    </row>
    <row r="8" spans="1:7" s="34" customFormat="1" ht="33.75" customHeight="1" thickBot="1">
      <c r="A8" s="35" t="s">
        <v>155</v>
      </c>
      <c r="B8" s="36"/>
      <c r="C8" s="36"/>
      <c r="D8" s="36"/>
      <c r="E8" s="36"/>
      <c r="F8" s="36"/>
      <c r="G8" s="83"/>
    </row>
    <row r="9" spans="1:7" ht="15.75" thickBot="1">
      <c r="A9" s="49" t="s">
        <v>23</v>
      </c>
      <c r="B9" s="50" t="s">
        <v>71</v>
      </c>
      <c r="C9" s="51" t="s">
        <v>30</v>
      </c>
      <c r="D9" s="51" t="s">
        <v>31</v>
      </c>
      <c r="E9" s="52" t="s">
        <v>32</v>
      </c>
      <c r="F9" s="52" t="s">
        <v>137</v>
      </c>
      <c r="G9" s="84" t="s">
        <v>34</v>
      </c>
    </row>
    <row r="10" spans="1:7" s="48" customFormat="1" ht="19.5" customHeight="1">
      <c r="A10" s="126"/>
      <c r="B10" s="127" t="s">
        <v>156</v>
      </c>
      <c r="C10" s="46"/>
      <c r="D10" s="46"/>
      <c r="E10" s="47"/>
      <c r="F10" s="47"/>
      <c r="G10" s="128"/>
    </row>
    <row r="11" spans="1:7" ht="15">
      <c r="A11" s="57">
        <v>1</v>
      </c>
      <c r="B11" s="58">
        <v>900210215</v>
      </c>
      <c r="C11" s="59" t="s">
        <v>154</v>
      </c>
      <c r="D11" s="59" t="s">
        <v>36</v>
      </c>
      <c r="E11" s="60">
        <v>1</v>
      </c>
      <c r="F11" s="149"/>
      <c r="G11" s="86">
        <f aca="true" t="shared" si="0" ref="G11:G19">E11*F11</f>
        <v>0</v>
      </c>
    </row>
    <row r="12" spans="1:7" ht="15">
      <c r="A12" s="57">
        <v>2</v>
      </c>
      <c r="B12" s="58">
        <v>415233</v>
      </c>
      <c r="C12" s="59" t="s">
        <v>157</v>
      </c>
      <c r="D12" s="59" t="s">
        <v>139</v>
      </c>
      <c r="E12" s="60">
        <v>1</v>
      </c>
      <c r="F12" s="149"/>
      <c r="G12" s="86">
        <f t="shared" si="0"/>
        <v>0</v>
      </c>
    </row>
    <row r="13" spans="1:7" ht="15">
      <c r="A13" s="57">
        <v>3</v>
      </c>
      <c r="B13" s="58">
        <v>900471434</v>
      </c>
      <c r="C13" s="59" t="s">
        <v>158</v>
      </c>
      <c r="D13" s="59" t="s">
        <v>36</v>
      </c>
      <c r="E13" s="60">
        <v>1</v>
      </c>
      <c r="F13" s="149"/>
      <c r="G13" s="86">
        <f t="shared" si="0"/>
        <v>0</v>
      </c>
    </row>
    <row r="14" spans="1:7" ht="15">
      <c r="A14" s="57">
        <v>4</v>
      </c>
      <c r="B14" s="58">
        <v>434246</v>
      </c>
      <c r="C14" s="59" t="s">
        <v>146</v>
      </c>
      <c r="D14" s="59" t="s">
        <v>36</v>
      </c>
      <c r="E14" s="60">
        <v>3</v>
      </c>
      <c r="F14" s="149"/>
      <c r="G14" s="86">
        <f t="shared" si="0"/>
        <v>0</v>
      </c>
    </row>
    <row r="15" spans="1:7" ht="15">
      <c r="A15" s="57">
        <v>5</v>
      </c>
      <c r="B15" s="58">
        <v>434248</v>
      </c>
      <c r="C15" s="59" t="s">
        <v>147</v>
      </c>
      <c r="D15" s="59" t="s">
        <v>36</v>
      </c>
      <c r="E15" s="60">
        <v>3</v>
      </c>
      <c r="F15" s="149"/>
      <c r="G15" s="86">
        <f t="shared" si="0"/>
        <v>0</v>
      </c>
    </row>
    <row r="16" spans="1:7" ht="15">
      <c r="A16" s="57">
        <v>6</v>
      </c>
      <c r="B16" s="58">
        <v>434266</v>
      </c>
      <c r="C16" s="59" t="s">
        <v>148</v>
      </c>
      <c r="D16" s="59" t="s">
        <v>36</v>
      </c>
      <c r="E16" s="60">
        <v>3</v>
      </c>
      <c r="F16" s="149"/>
      <c r="G16" s="86">
        <f t="shared" si="0"/>
        <v>0</v>
      </c>
    </row>
    <row r="17" spans="1:7" ht="15">
      <c r="A17" s="57">
        <v>7</v>
      </c>
      <c r="B17" s="58">
        <v>900438164</v>
      </c>
      <c r="C17" s="59" t="s">
        <v>140</v>
      </c>
      <c r="D17" s="59" t="s">
        <v>36</v>
      </c>
      <c r="E17" s="60">
        <v>12</v>
      </c>
      <c r="F17" s="149"/>
      <c r="G17" s="86">
        <f t="shared" si="0"/>
        <v>0</v>
      </c>
    </row>
    <row r="18" spans="1:7" ht="15">
      <c r="A18" s="57">
        <v>8</v>
      </c>
      <c r="B18" s="58">
        <v>900900901</v>
      </c>
      <c r="C18" s="59" t="s">
        <v>149</v>
      </c>
      <c r="D18" s="59" t="s">
        <v>36</v>
      </c>
      <c r="E18" s="60">
        <v>1</v>
      </c>
      <c r="F18" s="149"/>
      <c r="G18" s="86">
        <f t="shared" si="0"/>
        <v>0</v>
      </c>
    </row>
    <row r="19" spans="1:7" ht="15.75" thickBot="1">
      <c r="A19" s="62">
        <v>9</v>
      </c>
      <c r="B19" s="63">
        <v>900900902</v>
      </c>
      <c r="C19" s="64" t="s">
        <v>150</v>
      </c>
      <c r="D19" s="64" t="s">
        <v>141</v>
      </c>
      <c r="E19" s="65">
        <v>1</v>
      </c>
      <c r="F19" s="148"/>
      <c r="G19" s="87">
        <f t="shared" si="0"/>
        <v>0</v>
      </c>
    </row>
    <row r="20" spans="1:7" s="70" customFormat="1" ht="15" thickBot="1">
      <c r="A20" s="77"/>
      <c r="B20" s="78"/>
      <c r="C20" s="79" t="s">
        <v>75</v>
      </c>
      <c r="D20" s="79"/>
      <c r="E20" s="80"/>
      <c r="F20" s="80"/>
      <c r="G20" s="90">
        <f>SUM(G11:G19)</f>
        <v>0</v>
      </c>
    </row>
    <row r="21" spans="2:7" ht="15">
      <c r="B21" s="81"/>
      <c r="E21" s="1"/>
      <c r="F21" s="1"/>
      <c r="G21" s="82"/>
    </row>
    <row r="22" spans="2:7" ht="15">
      <c r="B22" s="81"/>
      <c r="E22" s="1"/>
      <c r="F22" s="1"/>
      <c r="G22" s="82"/>
    </row>
    <row r="23" spans="2:7" ht="15">
      <c r="B23" s="81"/>
      <c r="E23" s="1"/>
      <c r="F23" s="1"/>
      <c r="G23" s="82"/>
    </row>
  </sheetData>
  <sheetProtection password="A249" sheet="1"/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1">
      <selection activeCell="F15" activeCellId="1" sqref="A2:G21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91" customWidth="1"/>
    <col min="5" max="5" width="14.7109375" style="82" customWidth="1"/>
    <col min="6" max="6" width="16.7109375" style="92" customWidth="1"/>
    <col min="7" max="7" width="9.28125" style="4" customWidth="1"/>
    <col min="8" max="16384" width="9.140625" style="4" customWidth="1"/>
  </cols>
  <sheetData>
    <row r="2" spans="1:7" ht="15.75">
      <c r="A2" s="5"/>
      <c r="B2" s="40" t="s">
        <v>14</v>
      </c>
      <c r="C2" s="40"/>
      <c r="D2" s="6"/>
      <c r="E2" s="7"/>
      <c r="F2" s="8"/>
      <c r="G2" s="5"/>
    </row>
    <row r="3" spans="1:7" ht="15.75">
      <c r="A3" s="5"/>
      <c r="B3" s="40" t="s">
        <v>18</v>
      </c>
      <c r="C3" s="40"/>
      <c r="D3" s="6"/>
      <c r="E3" s="7"/>
      <c r="F3" s="8"/>
      <c r="G3" s="5"/>
    </row>
    <row r="4" spans="1:7" ht="15.75">
      <c r="A4" s="5"/>
      <c r="B4" s="40" t="s">
        <v>19</v>
      </c>
      <c r="C4" s="40"/>
      <c r="D4" s="6"/>
      <c r="E4" s="7"/>
      <c r="F4" s="8"/>
      <c r="G4" s="5"/>
    </row>
    <row r="5" spans="1:6" ht="15">
      <c r="A5" s="93"/>
      <c r="B5" s="94" t="s">
        <v>159</v>
      </c>
      <c r="C5" s="95"/>
      <c r="E5" s="96"/>
      <c r="F5" s="97"/>
    </row>
    <row r="6" spans="1:6" ht="15">
      <c r="A6" s="93"/>
      <c r="B6" s="94" t="s">
        <v>160</v>
      </c>
      <c r="C6" s="95"/>
      <c r="E6" s="96"/>
      <c r="F6" s="97"/>
    </row>
    <row r="7" spans="1:6" ht="15.75" thickBot="1">
      <c r="A7" s="93"/>
      <c r="B7" s="94"/>
      <c r="C7" s="95"/>
      <c r="E7" s="96"/>
      <c r="F7" s="97"/>
    </row>
    <row r="8" spans="1:6" s="34" customFormat="1" ht="33.75" customHeight="1" thickBot="1">
      <c r="A8" s="35" t="s">
        <v>161</v>
      </c>
      <c r="B8" s="36"/>
      <c r="C8" s="36"/>
      <c r="D8" s="98"/>
      <c r="E8" s="99"/>
      <c r="F8" s="100"/>
    </row>
    <row r="9" spans="1:6" ht="15.75" thickBot="1">
      <c r="A9" s="101" t="s">
        <v>23</v>
      </c>
      <c r="B9" s="102"/>
      <c r="C9" s="102"/>
      <c r="D9" s="103"/>
      <c r="E9" s="104"/>
      <c r="F9" s="105" t="s">
        <v>24</v>
      </c>
    </row>
    <row r="10" spans="1:6" ht="15">
      <c r="A10" s="106">
        <v>1</v>
      </c>
      <c r="B10" s="107" t="s">
        <v>124</v>
      </c>
      <c r="C10" s="107"/>
      <c r="D10" s="108"/>
      <c r="E10" s="109">
        <v>0</v>
      </c>
      <c r="F10" s="110">
        <f>'Soupis položek DT'!G26</f>
        <v>0</v>
      </c>
    </row>
    <row r="11" spans="1:6" ht="15.75" thickBot="1">
      <c r="A11" s="106">
        <v>2</v>
      </c>
      <c r="B11" s="107" t="s">
        <v>125</v>
      </c>
      <c r="C11" s="107"/>
      <c r="D11" s="108">
        <v>3</v>
      </c>
      <c r="E11" s="109">
        <f>F10</f>
        <v>0</v>
      </c>
      <c r="F11" s="110">
        <f>D11*E11/100</f>
        <v>0</v>
      </c>
    </row>
    <row r="12" spans="1:6" ht="15">
      <c r="A12" s="111">
        <v>3</v>
      </c>
      <c r="B12" s="112" t="s">
        <v>126</v>
      </c>
      <c r="C12" s="112"/>
      <c r="D12" s="113"/>
      <c r="E12" s="114">
        <v>0</v>
      </c>
      <c r="F12" s="115">
        <f>SUM(F10:F11)</f>
        <v>0</v>
      </c>
    </row>
    <row r="13" spans="1:6" ht="15">
      <c r="A13" s="116"/>
      <c r="B13" s="117"/>
      <c r="C13" s="117"/>
      <c r="D13" s="118"/>
      <c r="E13" s="119"/>
      <c r="F13" s="120"/>
    </row>
    <row r="14" spans="1:6" ht="15">
      <c r="A14" s="106">
        <v>4</v>
      </c>
      <c r="B14" s="107" t="s">
        <v>134</v>
      </c>
      <c r="C14" s="107"/>
      <c r="D14" s="108">
        <v>35</v>
      </c>
      <c r="E14" s="151"/>
      <c r="F14" s="110">
        <f>D14*E14</f>
        <v>0</v>
      </c>
    </row>
    <row r="15" spans="1:6" ht="15">
      <c r="A15" s="106">
        <v>5</v>
      </c>
      <c r="B15" s="107" t="s">
        <v>177</v>
      </c>
      <c r="C15" s="107"/>
      <c r="D15" s="108"/>
      <c r="E15" s="109">
        <v>0</v>
      </c>
      <c r="F15" s="152"/>
    </row>
    <row r="16" spans="1:6" ht="15">
      <c r="A16" s="106">
        <v>6</v>
      </c>
      <c r="B16" s="107" t="s">
        <v>135</v>
      </c>
      <c r="C16" s="107"/>
      <c r="D16" s="108"/>
      <c r="E16" s="109">
        <v>0</v>
      </c>
      <c r="F16" s="152"/>
    </row>
    <row r="17" spans="1:6" ht="15.75" thickBot="1">
      <c r="A17" s="106">
        <v>7</v>
      </c>
      <c r="B17" s="107" t="s">
        <v>128</v>
      </c>
      <c r="C17" s="107"/>
      <c r="D17" s="108"/>
      <c r="E17" s="109">
        <v>0</v>
      </c>
      <c r="F17" s="152"/>
    </row>
    <row r="18" spans="1:6" ht="15">
      <c r="A18" s="111">
        <v>8</v>
      </c>
      <c r="B18" s="112" t="s">
        <v>129</v>
      </c>
      <c r="C18" s="112"/>
      <c r="D18" s="113"/>
      <c r="E18" s="114">
        <v>0</v>
      </c>
      <c r="F18" s="115">
        <f>SUM(F12:F17)</f>
        <v>0</v>
      </c>
    </row>
    <row r="19" spans="1:6" ht="15">
      <c r="A19" s="116"/>
      <c r="B19" s="117"/>
      <c r="C19" s="117"/>
      <c r="D19" s="118"/>
      <c r="E19" s="119"/>
      <c r="F19" s="120"/>
    </row>
    <row r="20" spans="1:6" ht="15.75" thickBot="1">
      <c r="A20" s="106">
        <v>9</v>
      </c>
      <c r="B20" s="107" t="s">
        <v>131</v>
      </c>
      <c r="C20" s="107"/>
      <c r="D20" s="108">
        <v>1</v>
      </c>
      <c r="E20" s="109">
        <v>0</v>
      </c>
      <c r="F20" s="110"/>
    </row>
    <row r="21" spans="1:6" ht="16.5" thickBot="1" thickTop="1">
      <c r="A21" s="121">
        <v>10</v>
      </c>
      <c r="B21" s="122" t="s">
        <v>130</v>
      </c>
      <c r="C21" s="122"/>
      <c r="D21" s="123"/>
      <c r="E21" s="124">
        <v>0</v>
      </c>
      <c r="F21" s="125">
        <f>F18*D20</f>
        <v>0</v>
      </c>
    </row>
  </sheetData>
  <sheetProtection password="A249" sheet="1"/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4.140625" style="4" bestFit="1" customWidth="1"/>
    <col min="2" max="2" width="10.00390625" style="4" bestFit="1" customWidth="1"/>
    <col min="3" max="3" width="52.421875" style="4" bestFit="1" customWidth="1"/>
    <col min="4" max="4" width="3.57421875" style="4" bestFit="1" customWidth="1"/>
    <col min="5" max="5" width="8.28125" style="4" bestFit="1" customWidth="1"/>
    <col min="6" max="6" width="8.421875" style="4" bestFit="1" customWidth="1"/>
    <col min="7" max="7" width="11.57421875" style="4" bestFit="1" customWidth="1"/>
    <col min="8" max="16384" width="9.140625" style="4" customWidth="1"/>
  </cols>
  <sheetData>
    <row r="2" spans="1:7" ht="15.75">
      <c r="A2" s="5"/>
      <c r="B2" s="40" t="s">
        <v>14</v>
      </c>
      <c r="C2" s="40"/>
      <c r="D2" s="6"/>
      <c r="E2" s="7"/>
      <c r="F2" s="8"/>
      <c r="G2" s="5"/>
    </row>
    <row r="3" spans="1:7" ht="15.75">
      <c r="A3" s="5"/>
      <c r="B3" s="40" t="s">
        <v>18</v>
      </c>
      <c r="C3" s="40"/>
      <c r="D3" s="6"/>
      <c r="E3" s="7"/>
      <c r="F3" s="8"/>
      <c r="G3" s="5"/>
    </row>
    <row r="4" spans="1:7" ht="15.75">
      <c r="A4" s="5"/>
      <c r="B4" s="40" t="s">
        <v>19</v>
      </c>
      <c r="C4" s="40"/>
      <c r="D4" s="6"/>
      <c r="E4" s="7"/>
      <c r="F4" s="8"/>
      <c r="G4" s="5"/>
    </row>
    <row r="5" spans="1:6" ht="15">
      <c r="A5" s="93"/>
      <c r="B5" s="94" t="s">
        <v>159</v>
      </c>
      <c r="C5" s="95"/>
      <c r="D5" s="91"/>
      <c r="E5" s="96"/>
      <c r="F5" s="97"/>
    </row>
    <row r="6" spans="1:6" ht="15">
      <c r="A6" s="93"/>
      <c r="B6" s="94" t="s">
        <v>160</v>
      </c>
      <c r="C6" s="95"/>
      <c r="D6" s="91"/>
      <c r="E6" s="96"/>
      <c r="F6" s="97"/>
    </row>
    <row r="7" spans="1:8" ht="15.75" thickBot="1">
      <c r="A7" s="95"/>
      <c r="B7" s="94"/>
      <c r="C7" s="95"/>
      <c r="D7" s="95"/>
      <c r="E7" s="95"/>
      <c r="F7" s="95"/>
      <c r="G7" s="95"/>
      <c r="H7" s="95"/>
    </row>
    <row r="8" spans="1:7" s="34" customFormat="1" ht="33.75" customHeight="1" thickBot="1">
      <c r="A8" s="35" t="s">
        <v>174</v>
      </c>
      <c r="B8" s="36"/>
      <c r="C8" s="36"/>
      <c r="D8" s="36"/>
      <c r="E8" s="36"/>
      <c r="F8" s="36"/>
      <c r="G8" s="83"/>
    </row>
    <row r="9" spans="1:7" ht="15.75" thickBot="1">
      <c r="A9" s="49" t="s">
        <v>23</v>
      </c>
      <c r="B9" s="50" t="s">
        <v>71</v>
      </c>
      <c r="C9" s="51" t="s">
        <v>30</v>
      </c>
      <c r="D9" s="51" t="s">
        <v>31</v>
      </c>
      <c r="E9" s="52" t="s">
        <v>32</v>
      </c>
      <c r="F9" s="52" t="s">
        <v>137</v>
      </c>
      <c r="G9" s="84" t="s">
        <v>34</v>
      </c>
    </row>
    <row r="10" spans="1:7" s="48" customFormat="1" ht="19.5" customHeight="1">
      <c r="A10" s="126"/>
      <c r="B10" s="127" t="s">
        <v>173</v>
      </c>
      <c r="C10" s="46"/>
      <c r="D10" s="46"/>
      <c r="E10" s="47"/>
      <c r="F10" s="47"/>
      <c r="G10" s="128"/>
    </row>
    <row r="11" spans="1:7" ht="15">
      <c r="A11" s="57">
        <v>1</v>
      </c>
      <c r="B11" s="58">
        <v>900768174</v>
      </c>
      <c r="C11" s="59" t="s">
        <v>162</v>
      </c>
      <c r="D11" s="59" t="s">
        <v>36</v>
      </c>
      <c r="E11" s="60">
        <v>1</v>
      </c>
      <c r="F11" s="149"/>
      <c r="G11" s="86">
        <f aca="true" t="shared" si="0" ref="G11:G25">E11*F11</f>
        <v>0</v>
      </c>
    </row>
    <row r="12" spans="1:7" ht="15">
      <c r="A12" s="57">
        <v>2</v>
      </c>
      <c r="B12" s="58">
        <v>900768116</v>
      </c>
      <c r="C12" s="59" t="s">
        <v>163</v>
      </c>
      <c r="D12" s="59" t="s">
        <v>36</v>
      </c>
      <c r="E12" s="60">
        <v>6</v>
      </c>
      <c r="F12" s="149"/>
      <c r="G12" s="86">
        <f t="shared" si="0"/>
        <v>0</v>
      </c>
    </row>
    <row r="13" spans="1:7" ht="15">
      <c r="A13" s="57">
        <v>3</v>
      </c>
      <c r="B13" s="58">
        <v>900768117</v>
      </c>
      <c r="C13" s="59" t="s">
        <v>164</v>
      </c>
      <c r="D13" s="59" t="s">
        <v>36</v>
      </c>
      <c r="E13" s="60">
        <v>5</v>
      </c>
      <c r="F13" s="149"/>
      <c r="G13" s="86">
        <f t="shared" si="0"/>
        <v>0</v>
      </c>
    </row>
    <row r="14" spans="1:7" ht="15">
      <c r="A14" s="57">
        <v>4</v>
      </c>
      <c r="B14" s="58">
        <v>900768118</v>
      </c>
      <c r="C14" s="59" t="s">
        <v>165</v>
      </c>
      <c r="D14" s="59" t="s">
        <v>36</v>
      </c>
      <c r="E14" s="60">
        <v>1</v>
      </c>
      <c r="F14" s="149"/>
      <c r="G14" s="86">
        <f t="shared" si="0"/>
        <v>0</v>
      </c>
    </row>
    <row r="15" spans="1:7" ht="15">
      <c r="A15" s="57">
        <v>5</v>
      </c>
      <c r="B15" s="58">
        <v>900768119</v>
      </c>
      <c r="C15" s="59" t="s">
        <v>166</v>
      </c>
      <c r="D15" s="59" t="s">
        <v>36</v>
      </c>
      <c r="E15" s="60">
        <v>1</v>
      </c>
      <c r="F15" s="149"/>
      <c r="G15" s="86">
        <f t="shared" si="0"/>
        <v>0</v>
      </c>
    </row>
    <row r="16" spans="1:7" ht="15">
      <c r="A16" s="57">
        <v>6</v>
      </c>
      <c r="B16" s="58">
        <v>900768175</v>
      </c>
      <c r="C16" s="59" t="s">
        <v>167</v>
      </c>
      <c r="D16" s="59" t="s">
        <v>36</v>
      </c>
      <c r="E16" s="60">
        <v>1</v>
      </c>
      <c r="F16" s="149"/>
      <c r="G16" s="86">
        <f t="shared" si="0"/>
        <v>0</v>
      </c>
    </row>
    <row r="17" spans="1:7" ht="15">
      <c r="A17" s="57">
        <v>7</v>
      </c>
      <c r="B17" s="58">
        <v>900768176</v>
      </c>
      <c r="C17" s="59" t="s">
        <v>175</v>
      </c>
      <c r="D17" s="59" t="s">
        <v>36</v>
      </c>
      <c r="E17" s="60">
        <v>1</v>
      </c>
      <c r="F17" s="149"/>
      <c r="G17" s="86">
        <f t="shared" si="0"/>
        <v>0</v>
      </c>
    </row>
    <row r="18" spans="1:7" ht="15">
      <c r="A18" s="57">
        <v>8</v>
      </c>
      <c r="B18" s="58">
        <v>900768177</v>
      </c>
      <c r="C18" s="59" t="s">
        <v>168</v>
      </c>
      <c r="D18" s="59" t="s">
        <v>36</v>
      </c>
      <c r="E18" s="60">
        <v>1</v>
      </c>
      <c r="F18" s="149"/>
      <c r="G18" s="86">
        <f t="shared" si="0"/>
        <v>0</v>
      </c>
    </row>
    <row r="19" spans="1:7" ht="15">
      <c r="A19" s="57">
        <v>9</v>
      </c>
      <c r="B19" s="58">
        <v>900768120</v>
      </c>
      <c r="C19" s="59" t="s">
        <v>169</v>
      </c>
      <c r="D19" s="59" t="s">
        <v>36</v>
      </c>
      <c r="E19" s="60">
        <v>3</v>
      </c>
      <c r="F19" s="149"/>
      <c r="G19" s="86">
        <f t="shared" si="0"/>
        <v>0</v>
      </c>
    </row>
    <row r="20" spans="1:7" ht="15">
      <c r="A20" s="57">
        <v>10</v>
      </c>
      <c r="B20" s="58">
        <v>900768121</v>
      </c>
      <c r="C20" s="59" t="s">
        <v>170</v>
      </c>
      <c r="D20" s="59" t="s">
        <v>36</v>
      </c>
      <c r="E20" s="60">
        <v>72</v>
      </c>
      <c r="F20" s="149"/>
      <c r="G20" s="86">
        <f t="shared" si="0"/>
        <v>0</v>
      </c>
    </row>
    <row r="21" spans="1:7" ht="15">
      <c r="A21" s="57">
        <v>11</v>
      </c>
      <c r="B21" s="58">
        <v>900768122</v>
      </c>
      <c r="C21" s="59" t="s">
        <v>171</v>
      </c>
      <c r="D21" s="59" t="s">
        <v>36</v>
      </c>
      <c r="E21" s="60">
        <v>40</v>
      </c>
      <c r="F21" s="149"/>
      <c r="G21" s="86">
        <f t="shared" si="0"/>
        <v>0</v>
      </c>
    </row>
    <row r="22" spans="1:7" ht="15">
      <c r="A22" s="57">
        <v>12</v>
      </c>
      <c r="B22" s="58">
        <v>900768123</v>
      </c>
      <c r="C22" s="59" t="s">
        <v>172</v>
      </c>
      <c r="D22" s="59" t="s">
        <v>36</v>
      </c>
      <c r="E22" s="60">
        <v>1</v>
      </c>
      <c r="F22" s="149"/>
      <c r="G22" s="86">
        <f t="shared" si="0"/>
        <v>0</v>
      </c>
    </row>
    <row r="23" spans="1:7" ht="15">
      <c r="A23" s="57"/>
      <c r="B23" s="58"/>
      <c r="C23" s="59"/>
      <c r="D23" s="59"/>
      <c r="E23" s="60"/>
      <c r="F23" s="145"/>
      <c r="G23" s="86">
        <f t="shared" si="0"/>
        <v>0</v>
      </c>
    </row>
    <row r="24" spans="1:7" ht="15">
      <c r="A24" s="57"/>
      <c r="B24" s="58"/>
      <c r="C24" s="59"/>
      <c r="D24" s="59"/>
      <c r="E24" s="60"/>
      <c r="F24" s="145"/>
      <c r="G24" s="86">
        <f t="shared" si="0"/>
        <v>0</v>
      </c>
    </row>
    <row r="25" spans="1:7" ht="15.75" thickBot="1">
      <c r="A25" s="62">
        <v>15</v>
      </c>
      <c r="B25" s="63">
        <v>900900901</v>
      </c>
      <c r="C25" s="64" t="s">
        <v>150</v>
      </c>
      <c r="D25" s="64" t="s">
        <v>141</v>
      </c>
      <c r="E25" s="65">
        <v>1</v>
      </c>
      <c r="F25" s="148"/>
      <c r="G25" s="87">
        <f t="shared" si="0"/>
        <v>0</v>
      </c>
    </row>
    <row r="26" spans="1:7" s="70" customFormat="1" ht="15" thickBot="1">
      <c r="A26" s="77"/>
      <c r="B26" s="78"/>
      <c r="C26" s="79" t="s">
        <v>75</v>
      </c>
      <c r="D26" s="79"/>
      <c r="E26" s="80"/>
      <c r="F26" s="80"/>
      <c r="G26" s="90">
        <f>SUM(G11:G25)</f>
        <v>0</v>
      </c>
    </row>
    <row r="27" spans="2:7" ht="15">
      <c r="B27" s="81"/>
      <c r="E27" s="1"/>
      <c r="F27" s="1"/>
      <c r="G27" s="82"/>
    </row>
    <row r="28" spans="2:7" ht="15">
      <c r="B28" s="81"/>
      <c r="E28" s="1"/>
      <c r="F28" s="1"/>
      <c r="G28" s="82"/>
    </row>
    <row r="29" spans="2:7" ht="15">
      <c r="B29" s="81"/>
      <c r="E29" s="1"/>
      <c r="F29" s="1"/>
      <c r="G29" s="82"/>
    </row>
  </sheetData>
  <sheetProtection password="A249" sheet="1"/>
  <printOptions/>
  <pageMargins left="0.7" right="0.7" top="0.787401575" bottom="0.7874015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SCHOŘ</dc:creator>
  <cp:keywords/>
  <dc:description/>
  <cp:lastModifiedBy>klapalekp</cp:lastModifiedBy>
  <cp:lastPrinted>2019-05-21T07:10:28Z</cp:lastPrinted>
  <dcterms:created xsi:type="dcterms:W3CDTF">2019-04-29T22:54:36Z</dcterms:created>
  <dcterms:modified xsi:type="dcterms:W3CDTF">2020-01-16T09:10:17Z</dcterms:modified>
  <cp:category/>
  <cp:version/>
  <cp:contentType/>
  <cp:contentStatus/>
</cp:coreProperties>
</file>