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760" activeTab="0"/>
  </bookViews>
  <sheets>
    <sheet name="SOUHRN" sheetId="8" r:id="rId1"/>
    <sheet name="Rektorát" sheetId="1" r:id="rId2"/>
    <sheet name="SKM" sheetId="2" r:id="rId3"/>
    <sheet name="FUD" sheetId="3" r:id="rId4"/>
    <sheet name="FF" sheetId="4" r:id="rId5"/>
    <sheet name="FSI" sheetId="5" r:id="rId6"/>
    <sheet name="FZS" sheetId="6" r:id="rId7"/>
    <sheet name="Opravy" sheetId="7" r:id="rId8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<sst xmlns="http://schemas.openxmlformats.org/spreadsheetml/2006/main" count="361" uniqueCount="186">
  <si>
    <t>Seznam výtahů</t>
  </si>
  <si>
    <t>Kone monoSpace</t>
  </si>
  <si>
    <t>výr.číslo 40234781</t>
  </si>
  <si>
    <t>sály</t>
  </si>
  <si>
    <t>rek. levý</t>
  </si>
  <si>
    <t>výr.číslo 40234782</t>
  </si>
  <si>
    <t>rek.pravý</t>
  </si>
  <si>
    <t>výr.číslo 40234783</t>
  </si>
  <si>
    <t>Pasteurova 1 MFC</t>
  </si>
  <si>
    <t>Pasteurova 5 VK</t>
  </si>
  <si>
    <t>1000kg</t>
  </si>
  <si>
    <t>výr.číslo40234784</t>
  </si>
  <si>
    <t xml:space="preserve">  800kg</t>
  </si>
  <si>
    <t>výr.číslo40234785</t>
  </si>
  <si>
    <t>rok výr.</t>
  </si>
  <si>
    <t>Osobní</t>
  </si>
  <si>
    <t>Evakuační</t>
  </si>
  <si>
    <t>Hoření 13</t>
  </si>
  <si>
    <t>výr.číslo99026/B.1</t>
  </si>
  <si>
    <t>výr.číslo99025/B.1</t>
  </si>
  <si>
    <t>Technolift</t>
  </si>
  <si>
    <t>Nákladní</t>
  </si>
  <si>
    <t>Nákladní - knižní</t>
  </si>
  <si>
    <t>Pateurova 5 VK</t>
  </si>
  <si>
    <t>Otis</t>
  </si>
  <si>
    <t>výr. č.C5NEF740OTIS</t>
  </si>
  <si>
    <t>výr. č.C5NEF741OTIS</t>
  </si>
  <si>
    <t>výr. č.C5NEF742OTIS</t>
  </si>
  <si>
    <t>100kg</t>
  </si>
  <si>
    <t>výr.číslo25352095</t>
  </si>
  <si>
    <t>SGNV 500 2/3</t>
  </si>
  <si>
    <t>kuchyň</t>
  </si>
  <si>
    <t>stanic</t>
  </si>
  <si>
    <t>počet</t>
  </si>
  <si>
    <t>nástupišť</t>
  </si>
  <si>
    <t>počet,,C"</t>
  </si>
  <si>
    <t>počet,,A"</t>
  </si>
  <si>
    <t>pozn.</t>
  </si>
  <si>
    <t>nástupiště A = 1x dveře</t>
  </si>
  <si>
    <t>nástupiště C=  průchozí dveře</t>
  </si>
  <si>
    <t>umístění</t>
  </si>
  <si>
    <t>výrobce</t>
  </si>
  <si>
    <t>rok výroby</t>
  </si>
  <si>
    <t>typ</t>
  </si>
  <si>
    <t>výrobní číslo</t>
  </si>
  <si>
    <t>počet stanic</t>
  </si>
  <si>
    <t>nosnost</t>
  </si>
  <si>
    <t>K1 Klíšská 979/129</t>
  </si>
  <si>
    <t>transporta Praha</t>
  </si>
  <si>
    <t>TA2N</t>
  </si>
  <si>
    <t>MSV Liberec</t>
  </si>
  <si>
    <t>A10</t>
  </si>
  <si>
    <t>210-139L</t>
  </si>
  <si>
    <t>210-140L</t>
  </si>
  <si>
    <t>K3 Jateční 1002/20</t>
  </si>
  <si>
    <t>Transporta Praha</t>
  </si>
  <si>
    <t>TONV</t>
  </si>
  <si>
    <t>1000 kg</t>
  </si>
  <si>
    <t>evakuační</t>
  </si>
  <si>
    <t xml:space="preserve">RST výtahy </t>
  </si>
  <si>
    <t>TOV</t>
  </si>
  <si>
    <t>smlouva do</t>
  </si>
  <si>
    <t>výpovědní doba</t>
  </si>
  <si>
    <t>neurčito</t>
  </si>
  <si>
    <t>3 měsíce</t>
  </si>
  <si>
    <t xml:space="preserve">Geze </t>
  </si>
  <si>
    <t>bez servisní smlouvy</t>
  </si>
  <si>
    <t>Geze -teleskopické</t>
  </si>
  <si>
    <t xml:space="preserve">       Místo servisu</t>
  </si>
  <si>
    <t xml:space="preserve">      Hoření 13</t>
  </si>
  <si>
    <t xml:space="preserve">     Pasteurova 1</t>
  </si>
  <si>
    <t xml:space="preserve">     Pasteurova 5</t>
  </si>
  <si>
    <t xml:space="preserve">       </t>
  </si>
  <si>
    <t xml:space="preserve">           Automatické vchodové dveře</t>
  </si>
  <si>
    <t xml:space="preserve">        rok výroby</t>
  </si>
  <si>
    <t xml:space="preserve"> automatické posuvné dveře</t>
  </si>
  <si>
    <t xml:space="preserve">                  typ zařízení</t>
  </si>
  <si>
    <t>automatické posuvné dveře</t>
  </si>
  <si>
    <t>Plošiny Hoření 13</t>
  </si>
  <si>
    <t>číslo</t>
  </si>
  <si>
    <t>plošiny</t>
  </si>
  <si>
    <t>stanice / nástupiště</t>
  </si>
  <si>
    <t xml:space="preserve">rok </t>
  </si>
  <si>
    <t>výroby</t>
  </si>
  <si>
    <t>výrobní</t>
  </si>
  <si>
    <t>umístění plošiny</t>
  </si>
  <si>
    <t>IPM</t>
  </si>
  <si>
    <t>NPM</t>
  </si>
  <si>
    <t>OS3615</t>
  </si>
  <si>
    <t>OS3616</t>
  </si>
  <si>
    <t>objekt Hoření 13</t>
  </si>
  <si>
    <t xml:space="preserve">                 2/2</t>
  </si>
  <si>
    <t>Seznam výtahů FUD</t>
  </si>
  <si>
    <t>Pasteurova 9</t>
  </si>
  <si>
    <t>OL 1000/1,6</t>
  </si>
  <si>
    <t>27-067/L</t>
  </si>
  <si>
    <t>OL 1600/1,6</t>
  </si>
  <si>
    <t>27-068/L</t>
  </si>
  <si>
    <t>1600 kg</t>
  </si>
  <si>
    <t>Pasteurova 13 FF</t>
  </si>
  <si>
    <t>A</t>
  </si>
  <si>
    <t>Kone Ecospace</t>
  </si>
  <si>
    <t>výr.číslo 40322343</t>
  </si>
  <si>
    <t>B</t>
  </si>
  <si>
    <t>výr.číslo 40322342</t>
  </si>
  <si>
    <t>C</t>
  </si>
  <si>
    <t>invalidní plošina ITS Praha výr. číslo vvu225/2014-85314</t>
  </si>
  <si>
    <t>Pasteurova 13</t>
  </si>
  <si>
    <t>Seznam výtahů na FSI UJEP</t>
  </si>
  <si>
    <t>Pasteurova 7,  FSI</t>
  </si>
  <si>
    <t>450 kg</t>
  </si>
  <si>
    <t>RST - VÝTAHY v.o.s.</t>
  </si>
  <si>
    <t>výr.číslo 1846</t>
  </si>
  <si>
    <t>Seznam výtahů FZS</t>
  </si>
  <si>
    <t>Velká Hradební 13</t>
  </si>
  <si>
    <t>Výtahy Vaněrka s.r.o.</t>
  </si>
  <si>
    <t>TOV-P</t>
  </si>
  <si>
    <t>OS3614</t>
  </si>
  <si>
    <t xml:space="preserve">Osoby opravěné kontaktovat dodavatele: </t>
  </si>
  <si>
    <t>Martin Mádlík</t>
  </si>
  <si>
    <t>Josef Prokop</t>
  </si>
  <si>
    <t>Jan Štamec</t>
  </si>
  <si>
    <t>Martin Malý</t>
  </si>
  <si>
    <t>Vratislav Burda</t>
  </si>
  <si>
    <t>Petr Majrich</t>
  </si>
  <si>
    <t>Milan Manycz</t>
  </si>
  <si>
    <t>Ing. Miloš Němeček</t>
  </si>
  <si>
    <t>Pasteurova  VIKS</t>
  </si>
  <si>
    <t>výr.číslo40170583</t>
  </si>
  <si>
    <t>900kg</t>
  </si>
  <si>
    <t>1x6let</t>
  </si>
  <si>
    <t>1x ročně</t>
  </si>
  <si>
    <t xml:space="preserve">                   neprovádí se</t>
  </si>
  <si>
    <t xml:space="preserve">           Inspekční prohlídka</t>
  </si>
  <si>
    <t>Výtahy SKM</t>
  </si>
  <si>
    <t>umístění                   (objekt, adresa)</t>
  </si>
  <si>
    <t>rok               výroby</t>
  </si>
  <si>
    <t>druh</t>
  </si>
  <si>
    <t>nosnost   (kg)</t>
  </si>
  <si>
    <t>záruka do</t>
  </si>
  <si>
    <t>datum poslední odborné zkoušky</t>
  </si>
  <si>
    <t>datumy poslední inspekční prohlídky            *) uvedení do provozu)</t>
  </si>
  <si>
    <t>následu-              jící inspekční prohlídka nejpozději do</t>
  </si>
  <si>
    <t>nákladní</t>
  </si>
  <si>
    <t>ne</t>
  </si>
  <si>
    <t>osobní</t>
  </si>
  <si>
    <t>x</t>
  </si>
  <si>
    <t>21.12.10 *)</t>
  </si>
  <si>
    <t>02.05.14 *)</t>
  </si>
  <si>
    <t>Automatické dveře SKM</t>
  </si>
  <si>
    <t>stávající servisní smlouva</t>
  </si>
  <si>
    <t>Jakub Malý</t>
  </si>
  <si>
    <t>Odborná zkouška</t>
  </si>
  <si>
    <t>Inspekční prohlídka</t>
  </si>
  <si>
    <t xml:space="preserve">   630 kg</t>
  </si>
  <si>
    <t>Cena provozní prohlídky/měsíc</t>
  </si>
  <si>
    <t>Cena prohlídky aut. dveří/ měsíc</t>
  </si>
  <si>
    <t>EMOS Alumatic</t>
  </si>
  <si>
    <t>EMOS SLIM S72-2K</t>
  </si>
  <si>
    <t>CELKEM</t>
  </si>
  <si>
    <t>Automatické dveře</t>
  </si>
  <si>
    <t xml:space="preserve"> Miroslav Matoušek</t>
  </si>
  <si>
    <t>Celková nabídková cena za dobu plnění smlouvy</t>
  </si>
  <si>
    <t>Cenový model - souhrn</t>
  </si>
  <si>
    <t>Rektorát</t>
  </si>
  <si>
    <t>SKM</t>
  </si>
  <si>
    <t>FUD</t>
  </si>
  <si>
    <t>FF</t>
  </si>
  <si>
    <t>Opravy</t>
  </si>
  <si>
    <t>Celkem</t>
  </si>
  <si>
    <t>Provozní prohlídka</t>
  </si>
  <si>
    <t>Odborná prohlídka</t>
  </si>
  <si>
    <t>Prohlídka aut. Dveří</t>
  </si>
  <si>
    <t>Celkem nabídková cena cenový model (v Kč bez DPH)</t>
  </si>
  <si>
    <t>FZS - výtahy</t>
  </si>
  <si>
    <t>FSI - výtahy</t>
  </si>
  <si>
    <t>Výtahy</t>
  </si>
  <si>
    <t>Aut. Vchodové dveře</t>
  </si>
  <si>
    <t>Plošiny</t>
  </si>
  <si>
    <t>Cena odborné prohlídky za dobu plnění smlouvy</t>
  </si>
  <si>
    <t>Cena odborné zkoušky za dobu plnění smlouvy</t>
  </si>
  <si>
    <t>Nabídková cena za dobu plnění smlouvy za nezbytné servisní zásahy</t>
  </si>
  <si>
    <t>Nabídková cena v Kč bez DPH za 1 hodinu servisního zásahu</t>
  </si>
  <si>
    <r>
      <t xml:space="preserve">Počet hodin </t>
    </r>
    <r>
      <rPr>
        <i/>
        <sz val="11"/>
        <color theme="1"/>
        <rFont val="Calibri"/>
        <family val="2"/>
        <scheme val="minor"/>
      </rPr>
      <t>(předpokládaný)</t>
    </r>
  </si>
  <si>
    <t>nebyla</t>
  </si>
  <si>
    <t xml:space="preserve">                odborná zkouška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</si>
</sst>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NumberFormat="1"/>
    <xf numFmtId="0" fontId="0" fillId="2" borderId="2" xfId="0" applyNumberFormat="1" applyFill="1" applyBorder="1"/>
    <xf numFmtId="0" fontId="0" fillId="2" borderId="3" xfId="0" applyNumberFormat="1" applyFill="1" applyBorder="1"/>
    <xf numFmtId="0" fontId="0" fillId="3" borderId="3" xfId="0" applyNumberFormat="1" applyFill="1" applyBorder="1"/>
    <xf numFmtId="0" fontId="0" fillId="3" borderId="4" xfId="0" applyNumberFormat="1" applyFill="1" applyBorder="1"/>
    <xf numFmtId="0" fontId="0" fillId="4" borderId="3" xfId="0" applyFill="1" applyBorder="1"/>
    <xf numFmtId="0" fontId="0" fillId="4" borderId="5" xfId="0" applyFill="1" applyBorder="1"/>
    <xf numFmtId="0" fontId="0" fillId="5" borderId="3" xfId="0" applyNumberFormat="1" applyFill="1" applyBorder="1"/>
    <xf numFmtId="0" fontId="0" fillId="6" borderId="3" xfId="0" applyFill="1" applyBorder="1"/>
    <xf numFmtId="0" fontId="0" fillId="6" borderId="6" xfId="0" applyFill="1" applyBorder="1"/>
    <xf numFmtId="0" fontId="0" fillId="6" borderId="3" xfId="0" applyNumberFormat="1" applyFill="1" applyBorder="1"/>
    <xf numFmtId="0" fontId="0" fillId="7" borderId="7" xfId="0" applyNumberFormat="1" applyFill="1" applyBorder="1"/>
    <xf numFmtId="0" fontId="0" fillId="7" borderId="1" xfId="0" applyNumberFormat="1" applyFill="1" applyBorder="1"/>
    <xf numFmtId="0" fontId="0" fillId="7" borderId="3" xfId="0" applyNumberFormat="1" applyFill="1" applyBorder="1"/>
    <xf numFmtId="0" fontId="0" fillId="5" borderId="6" xfId="0" applyNumberFormat="1" applyFill="1" applyBorder="1"/>
    <xf numFmtId="0" fontId="5" fillId="0" borderId="3" xfId="0" applyFont="1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2" fillId="0" borderId="13" xfId="0" applyFont="1" applyBorder="1"/>
    <xf numFmtId="0" fontId="2" fillId="0" borderId="14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8" xfId="0" applyFont="1" applyBorder="1"/>
    <xf numFmtId="0" fontId="2" fillId="0" borderId="0" xfId="0" applyFont="1"/>
    <xf numFmtId="0" fontId="0" fillId="0" borderId="0" xfId="0" applyNumberFormat="1" applyBorder="1"/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8" xfId="0" applyNumberFormat="1" applyBorder="1"/>
    <xf numFmtId="1" fontId="0" fillId="0" borderId="3" xfId="0" applyNumberFormat="1" applyBorder="1" applyAlignment="1">
      <alignment horizontal="left"/>
    </xf>
    <xf numFmtId="0" fontId="6" fillId="0" borderId="0" xfId="0" applyFont="1"/>
    <xf numFmtId="0" fontId="0" fillId="0" borderId="1" xfId="0" applyNumberFormat="1" applyBorder="1"/>
    <xf numFmtId="0" fontId="0" fillId="0" borderId="22" xfId="0" applyBorder="1"/>
    <xf numFmtId="0" fontId="0" fillId="0" borderId="23" xfId="0" applyBorder="1"/>
    <xf numFmtId="0" fontId="8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/>
    <xf numFmtId="0" fontId="0" fillId="0" borderId="7" xfId="0" applyBorder="1"/>
    <xf numFmtId="0" fontId="0" fillId="8" borderId="0" xfId="0" applyFill="1"/>
    <xf numFmtId="14" fontId="0" fillId="0" borderId="27" xfId="0" applyNumberFormat="1" applyBorder="1"/>
    <xf numFmtId="14" fontId="0" fillId="0" borderId="26" xfId="0" applyNumberFormat="1" applyBorder="1"/>
    <xf numFmtId="14" fontId="0" fillId="0" borderId="28" xfId="0" applyNumberFormat="1" applyBorder="1"/>
    <xf numFmtId="14" fontId="0" fillId="0" borderId="22" xfId="0" applyNumberFormat="1" applyBorder="1"/>
    <xf numFmtId="0" fontId="0" fillId="0" borderId="27" xfId="0" applyBorder="1"/>
    <xf numFmtId="0" fontId="0" fillId="0" borderId="28" xfId="0" applyBorder="1"/>
    <xf numFmtId="0" fontId="0" fillId="0" borderId="3" xfId="0" applyBorder="1" applyAlignment="1">
      <alignment horizontal="center" vertical="center" wrapText="1"/>
    </xf>
    <xf numFmtId="11" fontId="0" fillId="0" borderId="0" xfId="0" applyNumberFormat="1"/>
    <xf numFmtId="0" fontId="0" fillId="0" borderId="3" xfId="0" applyBorder="1" applyAlignment="1">
      <alignment horizontal="left"/>
    </xf>
    <xf numFmtId="0" fontId="0" fillId="0" borderId="17" xfId="0" applyNumberFormat="1" applyBorder="1"/>
    <xf numFmtId="0" fontId="0" fillId="0" borderId="29" xfId="0" applyNumberFormat="1" applyBorder="1"/>
    <xf numFmtId="14" fontId="0" fillId="0" borderId="17" xfId="0" applyNumberFormat="1" applyBorder="1"/>
    <xf numFmtId="0" fontId="0" fillId="0" borderId="29" xfId="0" applyBorder="1"/>
    <xf numFmtId="49" fontId="0" fillId="0" borderId="12" xfId="0" applyNumberFormat="1" applyBorder="1"/>
    <xf numFmtId="0" fontId="0" fillId="0" borderId="8" xfId="0" applyNumberFormat="1" applyBorder="1"/>
    <xf numFmtId="0" fontId="0" fillId="0" borderId="30" xfId="0" applyNumberFormat="1" applyBorder="1"/>
    <xf numFmtId="14" fontId="0" fillId="0" borderId="8" xfId="0" applyNumberFormat="1" applyBorder="1"/>
    <xf numFmtId="0" fontId="0" fillId="0" borderId="30" xfId="0" applyBorder="1"/>
    <xf numFmtId="0" fontId="0" fillId="2" borderId="5" xfId="0" applyNumberFormat="1" applyFill="1" applyBorder="1"/>
    <xf numFmtId="0" fontId="0" fillId="6" borderId="31" xfId="0" applyFill="1" applyBorder="1"/>
    <xf numFmtId="0" fontId="0" fillId="7" borderId="32" xfId="0" applyNumberFormat="1" applyFill="1" applyBorder="1"/>
    <xf numFmtId="0" fontId="0" fillId="5" borderId="31" xfId="0" applyNumberFormat="1" applyFill="1" applyBorder="1"/>
    <xf numFmtId="14" fontId="0" fillId="0" borderId="0" xfId="0" applyNumberFormat="1" applyBorder="1"/>
    <xf numFmtId="0" fontId="3" fillId="0" borderId="0" xfId="0" applyFont="1" applyBorder="1"/>
    <xf numFmtId="0" fontId="0" fillId="6" borderId="33" xfId="0" applyFill="1" applyBorder="1"/>
    <xf numFmtId="0" fontId="0" fillId="7" borderId="30" xfId="0" applyNumberFormat="1" applyFill="1" applyBorder="1"/>
    <xf numFmtId="0" fontId="0" fillId="5" borderId="33" xfId="0" applyNumberFormat="1" applyFill="1" applyBorder="1"/>
    <xf numFmtId="0" fontId="0" fillId="0" borderId="3" xfId="0" applyBorder="1"/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165" fontId="0" fillId="9" borderId="0" xfId="0" applyNumberFormat="1" applyFill="1"/>
    <xf numFmtId="3" fontId="0" fillId="0" borderId="0" xfId="0" applyNumberFormat="1"/>
    <xf numFmtId="165" fontId="0" fillId="0" borderId="3" xfId="0" applyNumberFormat="1" applyBorder="1"/>
    <xf numFmtId="165" fontId="5" fillId="0" borderId="0" xfId="0" applyNumberFormat="1" applyFont="1"/>
    <xf numFmtId="0" fontId="7" fillId="0" borderId="0" xfId="0" applyFont="1"/>
    <xf numFmtId="165" fontId="7" fillId="0" borderId="0" xfId="0" applyNumberFormat="1" applyFont="1"/>
    <xf numFmtId="165" fontId="0" fillId="9" borderId="3" xfId="0" applyNumberFormat="1" applyFill="1" applyBorder="1"/>
    <xf numFmtId="165" fontId="5" fillId="0" borderId="0" xfId="0" applyNumberFormat="1" applyFont="1" applyBorder="1"/>
    <xf numFmtId="0" fontId="9" fillId="0" borderId="0" xfId="0" applyFont="1"/>
    <xf numFmtId="165" fontId="5" fillId="0" borderId="3" xfId="0" applyNumberFormat="1" applyFont="1" applyBorder="1"/>
    <xf numFmtId="0" fontId="0" fillId="0" borderId="3" xfId="0" applyBorder="1" applyAlignment="1">
      <alignment horizontal="center" wrapText="1"/>
    </xf>
    <xf numFmtId="165" fontId="0" fillId="0" borderId="5" xfId="0" applyNumberFormat="1" applyBorder="1"/>
    <xf numFmtId="165" fontId="0" fillId="9" borderId="36" xfId="0" applyNumberFormat="1" applyFill="1" applyBorder="1"/>
    <xf numFmtId="165" fontId="0" fillId="9" borderId="31" xfId="0" applyNumberFormat="1" applyFill="1" applyBorder="1"/>
    <xf numFmtId="165" fontId="0" fillId="9" borderId="37" xfId="0" applyNumberFormat="1" applyFill="1" applyBorder="1"/>
    <xf numFmtId="165" fontId="0" fillId="9" borderId="38" xfId="0" applyNumberFormat="1" applyFill="1" applyBorder="1"/>
    <xf numFmtId="165" fontId="0" fillId="9" borderId="39" xfId="0" applyNumberFormat="1" applyFill="1" applyBorder="1"/>
    <xf numFmtId="165" fontId="0" fillId="9" borderId="40" xfId="0" applyNumberFormat="1" applyFill="1" applyBorder="1"/>
    <xf numFmtId="165" fontId="0" fillId="9" borderId="41" xfId="0" applyNumberFormat="1" applyFill="1" applyBorder="1"/>
    <xf numFmtId="165" fontId="0" fillId="9" borderId="42" xfId="0" applyNumberFormat="1" applyFill="1" applyBorder="1"/>
    <xf numFmtId="165" fontId="0" fillId="0" borderId="34" xfId="0" applyNumberFormat="1" applyBorder="1"/>
    <xf numFmtId="165" fontId="0" fillId="0" borderId="35" xfId="0" applyNumberFormat="1" applyBorder="1"/>
    <xf numFmtId="165" fontId="5" fillId="0" borderId="35" xfId="0" applyNumberFormat="1" applyFont="1" applyBorder="1"/>
    <xf numFmtId="0" fontId="5" fillId="0" borderId="26" xfId="0" applyFont="1" applyBorder="1"/>
    <xf numFmtId="0" fontId="5" fillId="0" borderId="0" xfId="0" applyFont="1" applyAlignment="1">
      <alignment horizontal="center" vertical="center" wrapText="1"/>
    </xf>
    <xf numFmtId="165" fontId="5" fillId="8" borderId="3" xfId="0" applyNumberFormat="1" applyFont="1" applyFill="1" applyBorder="1"/>
    <xf numFmtId="0" fontId="5" fillId="0" borderId="0" xfId="0" applyFont="1" applyBorder="1"/>
    <xf numFmtId="165" fontId="5" fillId="0" borderId="11" xfId="0" applyNumberFormat="1" applyFont="1" applyBorder="1"/>
    <xf numFmtId="165" fontId="5" fillId="0" borderId="9" xfId="0" applyNumberFormat="1" applyFont="1" applyBorder="1"/>
    <xf numFmtId="0" fontId="5" fillId="0" borderId="3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Fill="1" applyBorder="1"/>
    <xf numFmtId="0" fontId="0" fillId="0" borderId="7" xfId="0" applyFill="1" applyBorder="1"/>
    <xf numFmtId="0" fontId="0" fillId="0" borderId="27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0" fontId="11" fillId="0" borderId="27" xfId="0" applyFont="1" applyFill="1" applyBorder="1"/>
    <xf numFmtId="0" fontId="11" fillId="0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RW10"/>
  <sheetViews>
    <sheetView tabSelected="1" workbookViewId="0" topLeftCell="A1">
      <selection activeCell="F16" sqref="F16"/>
    </sheetView>
  </sheetViews>
  <sheetFormatPr defaultColWidth="9.140625" defaultRowHeight="15"/>
  <cols>
    <col min="1" max="1" width="18.140625" style="0" customWidth="1"/>
    <col min="2" max="13" width="13.7109375" style="0" customWidth="1"/>
    <col min="14" max="14" width="30.28125" style="0" customWidth="1"/>
  </cols>
  <sheetData>
    <row r="2" ht="15">
      <c r="D2" s="112" t="s">
        <v>163</v>
      </c>
    </row>
    <row r="3" spans="1:14" ht="18.75">
      <c r="A3" s="93"/>
      <c r="B3" s="133" t="s">
        <v>164</v>
      </c>
      <c r="C3" s="133"/>
      <c r="D3" s="133"/>
      <c r="E3" s="133" t="s">
        <v>165</v>
      </c>
      <c r="F3" s="133"/>
      <c r="G3" s="133" t="s">
        <v>166</v>
      </c>
      <c r="H3" s="133"/>
      <c r="I3" s="133" t="s">
        <v>167</v>
      </c>
      <c r="J3" s="133"/>
      <c r="K3" s="133" t="s">
        <v>175</v>
      </c>
      <c r="L3" s="133" t="s">
        <v>174</v>
      </c>
      <c r="M3" s="133" t="s">
        <v>168</v>
      </c>
      <c r="N3" s="108" t="s">
        <v>173</v>
      </c>
    </row>
    <row r="4" spans="1:14" ht="28.5" customHeight="1">
      <c r="A4" s="93"/>
      <c r="B4" s="101" t="s">
        <v>176</v>
      </c>
      <c r="C4" s="114" t="s">
        <v>177</v>
      </c>
      <c r="D4" s="101" t="s">
        <v>178</v>
      </c>
      <c r="E4" s="101" t="s">
        <v>176</v>
      </c>
      <c r="F4" s="114" t="s">
        <v>160</v>
      </c>
      <c r="G4" s="101" t="s">
        <v>176</v>
      </c>
      <c r="H4" s="114" t="s">
        <v>160</v>
      </c>
      <c r="I4" s="101" t="s">
        <v>176</v>
      </c>
      <c r="J4" s="114" t="s">
        <v>177</v>
      </c>
      <c r="K4" s="133"/>
      <c r="L4" s="133"/>
      <c r="M4" s="133"/>
      <c r="N4" s="108"/>
    </row>
    <row r="5" spans="1:14" ht="18.75">
      <c r="A5" s="93" t="s">
        <v>170</v>
      </c>
      <c r="B5" s="106">
        <f>Rektorát!Q24</f>
        <v>0</v>
      </c>
      <c r="C5" s="106">
        <f>Rektorát!Q36</f>
        <v>0</v>
      </c>
      <c r="D5" s="106">
        <f>Rektorát!Q45</f>
        <v>0</v>
      </c>
      <c r="E5" s="106">
        <f>SKM!Q11</f>
        <v>0</v>
      </c>
      <c r="F5" s="106">
        <f>SKM!Q18</f>
        <v>0</v>
      </c>
      <c r="G5" s="106">
        <f>FUD!N6</f>
        <v>0</v>
      </c>
      <c r="H5" s="106">
        <f>FUD!N8</f>
        <v>0</v>
      </c>
      <c r="I5" s="106">
        <f>'FF'!Q6</f>
        <v>0</v>
      </c>
      <c r="J5" s="106">
        <f>'FF'!Q12</f>
        <v>0</v>
      </c>
      <c r="K5" s="106">
        <f>FSI!Q5</f>
        <v>0</v>
      </c>
      <c r="L5" s="106">
        <f>FZS!Q4</f>
        <v>0</v>
      </c>
      <c r="M5" s="113">
        <f>Opravy!C3</f>
        <v>0</v>
      </c>
      <c r="N5" s="109">
        <f>M5+L9+K9+J9+I9+H9+G9+F9+E9+D9+C9+B9</f>
        <v>0</v>
      </c>
    </row>
    <row r="6" spans="1:14" ht="15">
      <c r="A6" s="93" t="s">
        <v>171</v>
      </c>
      <c r="B6" s="106">
        <f>Rektorát!R24</f>
        <v>0</v>
      </c>
      <c r="C6" s="106">
        <f>Rektorát!R36</f>
        <v>0</v>
      </c>
      <c r="D6" s="106">
        <f>Rektorát!R45</f>
        <v>0</v>
      </c>
      <c r="E6" s="106">
        <f>SKM!R11</f>
        <v>0</v>
      </c>
      <c r="F6" s="106">
        <f>SKM!R18</f>
        <v>0</v>
      </c>
      <c r="G6" s="106">
        <f>FUD!O6</f>
        <v>0</v>
      </c>
      <c r="H6" s="106">
        <f>FUD!O8</f>
        <v>0</v>
      </c>
      <c r="I6" s="106">
        <f>'FF'!R6</f>
        <v>0</v>
      </c>
      <c r="J6" s="106">
        <f>'FF'!R12</f>
        <v>0</v>
      </c>
      <c r="K6" s="106">
        <f>FSI!R4</f>
        <v>0</v>
      </c>
      <c r="L6" s="106">
        <f>FZS!R4</f>
        <v>0</v>
      </c>
      <c r="M6" s="124"/>
      <c r="N6" s="103"/>
    </row>
    <row r="7" spans="1:14" ht="15">
      <c r="A7" s="93" t="s">
        <v>152</v>
      </c>
      <c r="B7" s="106">
        <f>Rektorát!S24</f>
        <v>0</v>
      </c>
      <c r="C7" s="106">
        <f>Rektorát!S36</f>
        <v>0</v>
      </c>
      <c r="D7" s="106">
        <f>Rektorát!S45</f>
        <v>0</v>
      </c>
      <c r="E7" s="106">
        <f>SKM!S11</f>
        <v>0</v>
      </c>
      <c r="F7" s="106">
        <f>SKM!S18</f>
        <v>0</v>
      </c>
      <c r="G7" s="106">
        <f>FUD!P6</f>
        <v>0</v>
      </c>
      <c r="H7" s="106">
        <f>FUD!P8</f>
        <v>0</v>
      </c>
      <c r="I7" s="106">
        <f>'FF'!S6</f>
        <v>0</v>
      </c>
      <c r="J7" s="106">
        <f>'FF'!S12</f>
        <v>0</v>
      </c>
      <c r="K7" s="106">
        <f>FSI!S5</f>
        <v>0</v>
      </c>
      <c r="L7" s="106">
        <f>FZS!S4</f>
        <v>0</v>
      </c>
      <c r="M7" s="125"/>
      <c r="N7" s="103"/>
    </row>
    <row r="8" spans="1:14" ht="15">
      <c r="A8" s="93" t="s">
        <v>172</v>
      </c>
      <c r="B8" s="106">
        <f>Rektorát!T24</f>
        <v>0</v>
      </c>
      <c r="C8" s="106">
        <f>Rektorát!T36</f>
        <v>0</v>
      </c>
      <c r="D8" s="106">
        <f>Rektorát!T45</f>
        <v>0</v>
      </c>
      <c r="E8" s="106">
        <f>SKM!T11</f>
        <v>0</v>
      </c>
      <c r="F8" s="106">
        <f>SKM!T18</f>
        <v>0</v>
      </c>
      <c r="G8" s="106">
        <f>FUD!Q6</f>
        <v>0</v>
      </c>
      <c r="H8" s="106">
        <f>FUD!Q8</f>
        <v>0</v>
      </c>
      <c r="I8" s="106">
        <f>'FF'!T6</f>
        <v>0</v>
      </c>
      <c r="J8" s="106">
        <f>'FF'!T12</f>
        <v>0</v>
      </c>
      <c r="K8" s="106">
        <f>FSI!T5</f>
        <v>0</v>
      </c>
      <c r="L8" s="106">
        <f>FZS!T4</f>
        <v>0</v>
      </c>
      <c r="M8" s="125"/>
      <c r="N8" s="103"/>
    </row>
    <row r="9" spans="1:16039" s="2" customFormat="1" ht="15">
      <c r="A9" s="20" t="s">
        <v>169</v>
      </c>
      <c r="B9" s="113">
        <f>SUM(B5:B8)</f>
        <v>0</v>
      </c>
      <c r="C9" s="113">
        <f>SUM(C5:C8)</f>
        <v>0</v>
      </c>
      <c r="D9" s="113">
        <f>SUM(D5:D8)</f>
        <v>0</v>
      </c>
      <c r="E9" s="113">
        <f aca="true" t="shared" si="0" ref="E9:L9">SUM(E5:E8)</f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26"/>
      <c r="N9" s="107"/>
      <c r="WRW9" s="107">
        <f>SUM(K9:WRV9)</f>
        <v>0</v>
      </c>
    </row>
    <row r="10" spans="4:14" ht="15"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</sheetData>
  <mergeCells count="7">
    <mergeCell ref="E3:F3"/>
    <mergeCell ref="B3:D3"/>
    <mergeCell ref="K3:K4"/>
    <mergeCell ref="L3:L4"/>
    <mergeCell ref="M3:M4"/>
    <mergeCell ref="I3:J3"/>
    <mergeCell ref="G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 topLeftCell="A14">
      <selection activeCell="Q45" sqref="Q45"/>
    </sheetView>
  </sheetViews>
  <sheetFormatPr defaultColWidth="9.140625" defaultRowHeight="15"/>
  <cols>
    <col min="4" max="4" width="11.00390625" style="0" customWidth="1"/>
    <col min="7" max="7" width="10.00390625" style="0" bestFit="1" customWidth="1"/>
    <col min="11" max="12" width="9.140625" style="5" customWidth="1"/>
    <col min="13" max="13" width="19.00390625" style="0" customWidth="1"/>
    <col min="15" max="15" width="18.421875" style="0" customWidth="1"/>
    <col min="17" max="17" width="23.57421875" style="0" customWidth="1"/>
    <col min="18" max="18" width="22.00390625" style="0" customWidth="1"/>
    <col min="19" max="19" width="21.140625" style="0" customWidth="1"/>
    <col min="20" max="20" width="24.28125" style="0" customWidth="1"/>
  </cols>
  <sheetData>
    <row r="1" spans="4:20" ht="15">
      <c r="D1" s="2" t="s">
        <v>0</v>
      </c>
      <c r="I1" s="3"/>
      <c r="J1" s="10" t="s">
        <v>33</v>
      </c>
      <c r="K1" s="8" t="s">
        <v>36</v>
      </c>
      <c r="L1" s="7" t="s">
        <v>35</v>
      </c>
      <c r="M1" s="162" t="s">
        <v>185</v>
      </c>
      <c r="N1" s="163"/>
      <c r="O1" s="162" t="s">
        <v>133</v>
      </c>
      <c r="P1" s="163"/>
      <c r="Q1" s="134" t="s">
        <v>155</v>
      </c>
      <c r="R1" s="136" t="s">
        <v>179</v>
      </c>
      <c r="S1" s="138" t="s">
        <v>180</v>
      </c>
      <c r="T1" s="140" t="s">
        <v>156</v>
      </c>
    </row>
    <row r="2" spans="4:23" ht="15.75" thickBot="1">
      <c r="D2" s="1" t="s">
        <v>15</v>
      </c>
      <c r="H2" t="s">
        <v>14</v>
      </c>
      <c r="I2" s="3"/>
      <c r="J2" s="11" t="s">
        <v>32</v>
      </c>
      <c r="K2" s="9" t="s">
        <v>34</v>
      </c>
      <c r="L2" s="84" t="s">
        <v>34</v>
      </c>
      <c r="N2" s="3"/>
      <c r="P2" s="3"/>
      <c r="Q2" s="135"/>
      <c r="R2" s="137"/>
      <c r="S2" s="139"/>
      <c r="T2" s="140"/>
      <c r="U2" s="30"/>
      <c r="V2" s="30"/>
      <c r="W2" s="30"/>
    </row>
    <row r="3" spans="1:23" ht="15">
      <c r="A3" s="35" t="s">
        <v>8</v>
      </c>
      <c r="B3" s="34"/>
      <c r="C3" s="34" t="s">
        <v>3</v>
      </c>
      <c r="D3" s="34" t="s">
        <v>1</v>
      </c>
      <c r="E3" s="34"/>
      <c r="F3" s="34" t="s">
        <v>2</v>
      </c>
      <c r="G3" s="34"/>
      <c r="H3" s="34">
        <v>2012</v>
      </c>
      <c r="I3" s="78"/>
      <c r="J3" s="85">
        <v>5</v>
      </c>
      <c r="K3" s="86">
        <v>5</v>
      </c>
      <c r="L3" s="87">
        <v>0</v>
      </c>
      <c r="M3" s="77">
        <v>43396</v>
      </c>
      <c r="N3" s="78"/>
      <c r="O3" s="77">
        <v>44359</v>
      </c>
      <c r="P3" s="78"/>
      <c r="Q3" s="110"/>
      <c r="R3" s="110"/>
      <c r="S3" s="110"/>
      <c r="T3" s="110"/>
      <c r="U3" s="30"/>
      <c r="V3" s="30"/>
      <c r="W3" s="30"/>
    </row>
    <row r="4" spans="1:23" ht="15">
      <c r="A4" s="25" t="s">
        <v>8</v>
      </c>
      <c r="B4" s="30"/>
      <c r="C4" s="30" t="s">
        <v>4</v>
      </c>
      <c r="D4" s="30" t="s">
        <v>1</v>
      </c>
      <c r="E4" s="30"/>
      <c r="F4" s="30" t="s">
        <v>5</v>
      </c>
      <c r="G4" s="30"/>
      <c r="H4" s="30">
        <v>2012</v>
      </c>
      <c r="I4" s="3"/>
      <c r="J4" s="13">
        <v>5</v>
      </c>
      <c r="K4" s="16">
        <v>5</v>
      </c>
      <c r="L4" s="12">
        <v>0</v>
      </c>
      <c r="M4" s="88">
        <v>43396</v>
      </c>
      <c r="N4" s="3"/>
      <c r="O4" s="88">
        <v>44359</v>
      </c>
      <c r="P4" s="3"/>
      <c r="Q4" s="110"/>
      <c r="R4" s="110"/>
      <c r="S4" s="110"/>
      <c r="T4" s="110"/>
      <c r="U4" s="30"/>
      <c r="V4" s="30"/>
      <c r="W4" s="30"/>
    </row>
    <row r="5" spans="1:23" ht="15">
      <c r="A5" s="25" t="s">
        <v>8</v>
      </c>
      <c r="B5" s="30"/>
      <c r="C5" s="30" t="s">
        <v>6</v>
      </c>
      <c r="D5" s="30" t="s">
        <v>1</v>
      </c>
      <c r="E5" s="30"/>
      <c r="F5" s="30" t="s">
        <v>7</v>
      </c>
      <c r="G5" s="30"/>
      <c r="H5" s="30">
        <v>2012</v>
      </c>
      <c r="I5" s="3"/>
      <c r="J5" s="14">
        <v>5</v>
      </c>
      <c r="K5" s="17">
        <v>5</v>
      </c>
      <c r="L5" s="19">
        <v>0</v>
      </c>
      <c r="M5" s="88">
        <v>43396</v>
      </c>
      <c r="N5" s="3"/>
      <c r="O5" s="88">
        <v>44359</v>
      </c>
      <c r="P5" s="3"/>
      <c r="Q5" s="110"/>
      <c r="R5" s="110"/>
      <c r="S5" s="110"/>
      <c r="T5" s="110"/>
      <c r="U5" s="30"/>
      <c r="V5" s="30"/>
      <c r="W5" s="30"/>
    </row>
    <row r="6" spans="1:23" ht="15">
      <c r="A6" s="25"/>
      <c r="B6" s="30"/>
      <c r="C6" s="30"/>
      <c r="D6" s="30"/>
      <c r="E6" s="30"/>
      <c r="F6" s="30"/>
      <c r="G6" s="30"/>
      <c r="H6" s="30"/>
      <c r="I6" s="3"/>
      <c r="J6" s="13"/>
      <c r="K6" s="16"/>
      <c r="L6" s="12"/>
      <c r="M6" s="30"/>
      <c r="N6" s="3"/>
      <c r="O6" s="30"/>
      <c r="P6" s="3"/>
      <c r="Q6" s="106"/>
      <c r="R6" s="106"/>
      <c r="S6" s="106"/>
      <c r="T6" s="106"/>
      <c r="U6" s="30"/>
      <c r="V6" s="30"/>
      <c r="W6" s="30"/>
    </row>
    <row r="7" spans="1:23" ht="15">
      <c r="A7" s="25" t="s">
        <v>9</v>
      </c>
      <c r="B7" s="30"/>
      <c r="C7" s="30" t="s">
        <v>10</v>
      </c>
      <c r="D7" s="30" t="s">
        <v>1</v>
      </c>
      <c r="E7" s="30"/>
      <c r="F7" s="30" t="s">
        <v>11</v>
      </c>
      <c r="G7" s="30"/>
      <c r="H7" s="30">
        <v>2012</v>
      </c>
      <c r="I7" s="4" t="s">
        <v>16</v>
      </c>
      <c r="J7" s="13">
        <v>7</v>
      </c>
      <c r="K7" s="16">
        <v>7</v>
      </c>
      <c r="L7" s="12">
        <v>0</v>
      </c>
      <c r="M7" s="88">
        <v>43396</v>
      </c>
      <c r="N7" s="3"/>
      <c r="O7" s="88">
        <v>44359</v>
      </c>
      <c r="P7" s="3"/>
      <c r="Q7" s="110"/>
      <c r="R7" s="110"/>
      <c r="S7" s="110"/>
      <c r="T7" s="110"/>
      <c r="U7" s="30"/>
      <c r="V7" s="30"/>
      <c r="W7" s="30"/>
    </row>
    <row r="8" spans="1:23" ht="15">
      <c r="A8" s="25" t="s">
        <v>9</v>
      </c>
      <c r="B8" s="30"/>
      <c r="C8" s="30" t="s">
        <v>12</v>
      </c>
      <c r="D8" s="30" t="s">
        <v>1</v>
      </c>
      <c r="E8" s="30"/>
      <c r="F8" s="30" t="s">
        <v>13</v>
      </c>
      <c r="G8" s="30"/>
      <c r="H8" s="30">
        <v>2012</v>
      </c>
      <c r="I8" s="3"/>
      <c r="J8" s="13">
        <v>5</v>
      </c>
      <c r="K8" s="16">
        <v>3</v>
      </c>
      <c r="L8" s="12">
        <v>2</v>
      </c>
      <c r="M8" s="88">
        <v>43396</v>
      </c>
      <c r="N8" s="3"/>
      <c r="O8" s="88">
        <v>44359</v>
      </c>
      <c r="P8" s="3"/>
      <c r="Q8" s="110"/>
      <c r="R8" s="110"/>
      <c r="S8" s="110"/>
      <c r="T8" s="110"/>
      <c r="U8" s="30"/>
      <c r="V8" s="30"/>
      <c r="W8" s="30"/>
    </row>
    <row r="9" spans="1:23" ht="15">
      <c r="A9" s="25" t="s">
        <v>127</v>
      </c>
      <c r="B9" s="30"/>
      <c r="C9" s="30" t="s">
        <v>129</v>
      </c>
      <c r="D9" s="30" t="s">
        <v>1</v>
      </c>
      <c r="E9" s="30"/>
      <c r="F9" s="30" t="s">
        <v>128</v>
      </c>
      <c r="G9" s="30"/>
      <c r="H9" s="30">
        <v>2011</v>
      </c>
      <c r="I9" s="3"/>
      <c r="J9" s="13">
        <v>3</v>
      </c>
      <c r="K9" s="16">
        <v>3</v>
      </c>
      <c r="L9" s="12">
        <v>0</v>
      </c>
      <c r="M9" s="88">
        <v>43218</v>
      </c>
      <c r="N9" s="3"/>
      <c r="O9" s="88">
        <v>44314</v>
      </c>
      <c r="P9" s="3"/>
      <c r="Q9" s="110"/>
      <c r="R9" s="110"/>
      <c r="S9" s="110"/>
      <c r="T9" s="110"/>
      <c r="U9" s="30"/>
      <c r="V9" s="30"/>
      <c r="W9" s="30"/>
    </row>
    <row r="10" spans="1:23" ht="15" hidden="1">
      <c r="A10" s="25"/>
      <c r="B10" s="30"/>
      <c r="C10" s="30"/>
      <c r="D10" s="30"/>
      <c r="E10" s="30"/>
      <c r="F10" s="30"/>
      <c r="G10" s="30"/>
      <c r="H10" s="30"/>
      <c r="I10" s="3"/>
      <c r="J10" s="13"/>
      <c r="K10" s="16"/>
      <c r="L10" s="12"/>
      <c r="M10" s="30"/>
      <c r="N10" s="3"/>
      <c r="O10" s="30"/>
      <c r="P10" s="3"/>
      <c r="Q10" s="106"/>
      <c r="R10" s="106"/>
      <c r="S10" s="106"/>
      <c r="T10" s="106"/>
      <c r="U10" s="30"/>
      <c r="V10" s="30"/>
      <c r="W10" s="30"/>
    </row>
    <row r="11" spans="1:23" ht="15">
      <c r="A11" s="25"/>
      <c r="B11" s="30"/>
      <c r="C11" s="30"/>
      <c r="D11" s="30"/>
      <c r="E11" s="30"/>
      <c r="F11" s="30"/>
      <c r="G11" s="30"/>
      <c r="H11" s="30"/>
      <c r="I11" s="3"/>
      <c r="J11" s="13"/>
      <c r="K11" s="16"/>
      <c r="L11" s="12"/>
      <c r="M11" s="41"/>
      <c r="N11" s="3"/>
      <c r="O11" s="88"/>
      <c r="P11" s="3"/>
      <c r="Q11" s="106"/>
      <c r="R11" s="106"/>
      <c r="S11" s="106"/>
      <c r="T11" s="106"/>
      <c r="U11" s="30"/>
      <c r="V11" s="30"/>
      <c r="W11" s="30"/>
    </row>
    <row r="12" spans="1:23" ht="15">
      <c r="A12" s="25" t="s">
        <v>17</v>
      </c>
      <c r="B12" s="30"/>
      <c r="C12" s="30" t="s">
        <v>10</v>
      </c>
      <c r="D12" s="30" t="s">
        <v>20</v>
      </c>
      <c r="E12" s="30"/>
      <c r="F12" s="30" t="s">
        <v>19</v>
      </c>
      <c r="G12" s="30"/>
      <c r="H12" s="30">
        <v>1999</v>
      </c>
      <c r="I12" s="4" t="s">
        <v>16</v>
      </c>
      <c r="J12" s="13">
        <v>13</v>
      </c>
      <c r="K12" s="16">
        <v>13</v>
      </c>
      <c r="L12" s="12">
        <v>0</v>
      </c>
      <c r="M12" s="88">
        <v>43266</v>
      </c>
      <c r="N12" s="3"/>
      <c r="O12" s="88">
        <v>44377</v>
      </c>
      <c r="P12" s="3"/>
      <c r="Q12" s="110"/>
      <c r="R12" s="110"/>
      <c r="S12" s="110"/>
      <c r="T12" s="110"/>
      <c r="U12" s="30"/>
      <c r="V12" s="30"/>
      <c r="W12" s="30"/>
    </row>
    <row r="13" spans="1:23" ht="15">
      <c r="A13" s="25" t="s">
        <v>17</v>
      </c>
      <c r="B13" s="30"/>
      <c r="C13" s="30" t="s">
        <v>10</v>
      </c>
      <c r="D13" s="30" t="s">
        <v>20</v>
      </c>
      <c r="E13" s="30"/>
      <c r="F13" s="30" t="s">
        <v>18</v>
      </c>
      <c r="G13" s="30"/>
      <c r="H13" s="30">
        <v>1999</v>
      </c>
      <c r="I13" s="4" t="s">
        <v>16</v>
      </c>
      <c r="J13" s="13">
        <v>13</v>
      </c>
      <c r="K13" s="16">
        <v>13</v>
      </c>
      <c r="L13" s="12">
        <v>0</v>
      </c>
      <c r="M13" s="88">
        <v>43266</v>
      </c>
      <c r="N13" s="3"/>
      <c r="O13" s="88">
        <v>44377</v>
      </c>
      <c r="P13" s="3"/>
      <c r="Q13" s="110"/>
      <c r="R13" s="110"/>
      <c r="S13" s="110"/>
      <c r="T13" s="110"/>
      <c r="U13" s="30"/>
      <c r="V13" s="30"/>
      <c r="W13" s="30"/>
    </row>
    <row r="14" spans="1:23" ht="15">
      <c r="A14" s="25"/>
      <c r="B14" s="30"/>
      <c r="C14" s="30"/>
      <c r="D14" s="30"/>
      <c r="E14" s="30"/>
      <c r="F14" s="30"/>
      <c r="G14" s="30"/>
      <c r="H14" s="30"/>
      <c r="I14" s="3"/>
      <c r="J14" s="13"/>
      <c r="K14" s="18"/>
      <c r="L14" s="12"/>
      <c r="M14" s="30"/>
      <c r="N14" s="3"/>
      <c r="O14" s="30"/>
      <c r="P14" s="3"/>
      <c r="Q14" s="106"/>
      <c r="R14" s="106"/>
      <c r="S14" s="106"/>
      <c r="T14" s="106"/>
      <c r="U14" s="30"/>
      <c r="V14" s="30"/>
      <c r="W14" s="30"/>
    </row>
    <row r="15" spans="1:23" ht="15">
      <c r="A15" s="25"/>
      <c r="B15" s="30"/>
      <c r="C15" s="30"/>
      <c r="D15" s="89" t="s">
        <v>22</v>
      </c>
      <c r="E15" s="30"/>
      <c r="F15" s="30"/>
      <c r="G15" s="30"/>
      <c r="H15" s="30"/>
      <c r="I15" s="3"/>
      <c r="J15" s="13"/>
      <c r="K15" s="16"/>
      <c r="L15" s="12"/>
      <c r="M15" s="30"/>
      <c r="N15" s="3"/>
      <c r="O15" s="30"/>
      <c r="P15" s="3"/>
      <c r="Q15" s="106"/>
      <c r="R15" s="106"/>
      <c r="S15" s="106"/>
      <c r="T15" s="106"/>
      <c r="U15" s="30"/>
      <c r="V15" s="30"/>
      <c r="W15" s="30"/>
    </row>
    <row r="16" spans="1:23" ht="15">
      <c r="A16" s="25"/>
      <c r="B16" s="30"/>
      <c r="C16" s="30"/>
      <c r="D16" s="30"/>
      <c r="E16" s="30"/>
      <c r="F16" s="30"/>
      <c r="G16" s="30"/>
      <c r="H16" s="30"/>
      <c r="I16" s="3"/>
      <c r="J16" s="13"/>
      <c r="K16" s="16"/>
      <c r="L16" s="12"/>
      <c r="M16" s="30"/>
      <c r="N16" s="3"/>
      <c r="O16" s="30"/>
      <c r="P16" s="3"/>
      <c r="Q16" s="106"/>
      <c r="R16" s="106"/>
      <c r="S16" s="106"/>
      <c r="T16" s="106"/>
      <c r="U16" s="30"/>
      <c r="V16" s="30"/>
      <c r="W16" s="30"/>
    </row>
    <row r="17" spans="1:23" ht="15">
      <c r="A17" s="25" t="s">
        <v>23</v>
      </c>
      <c r="B17" s="30"/>
      <c r="C17" s="30" t="s">
        <v>28</v>
      </c>
      <c r="D17" s="30" t="s">
        <v>24</v>
      </c>
      <c r="E17" s="30"/>
      <c r="F17" s="30" t="s">
        <v>25</v>
      </c>
      <c r="G17" s="30"/>
      <c r="H17" s="30">
        <v>2012</v>
      </c>
      <c r="I17" s="3"/>
      <c r="J17" s="15">
        <v>7</v>
      </c>
      <c r="K17" s="16">
        <v>7</v>
      </c>
      <c r="L17" s="12">
        <v>0</v>
      </c>
      <c r="M17" s="88">
        <v>43206</v>
      </c>
      <c r="N17" s="3" t="s">
        <v>130</v>
      </c>
      <c r="O17" s="30" t="s">
        <v>132</v>
      </c>
      <c r="P17" s="3"/>
      <c r="Q17" s="110"/>
      <c r="R17" s="110"/>
      <c r="S17" s="110"/>
      <c r="T17" s="110"/>
      <c r="U17" s="30"/>
      <c r="V17" s="30"/>
      <c r="W17" s="30"/>
    </row>
    <row r="18" spans="1:23" ht="15">
      <c r="A18" s="25" t="s">
        <v>23</v>
      </c>
      <c r="B18" s="30"/>
      <c r="C18" s="30" t="s">
        <v>28</v>
      </c>
      <c r="D18" s="30" t="s">
        <v>24</v>
      </c>
      <c r="E18" s="30"/>
      <c r="F18" s="30" t="s">
        <v>26</v>
      </c>
      <c r="G18" s="30"/>
      <c r="H18" s="30">
        <v>2012</v>
      </c>
      <c r="I18" s="3"/>
      <c r="J18" s="13">
        <v>7</v>
      </c>
      <c r="K18" s="16">
        <v>7</v>
      </c>
      <c r="L18" s="12">
        <v>0</v>
      </c>
      <c r="M18" s="88">
        <v>43206</v>
      </c>
      <c r="N18" s="3" t="s">
        <v>130</v>
      </c>
      <c r="O18" s="30" t="s">
        <v>132</v>
      </c>
      <c r="P18" s="3"/>
      <c r="Q18" s="110"/>
      <c r="R18" s="110"/>
      <c r="S18" s="110"/>
      <c r="T18" s="110"/>
      <c r="U18" s="30"/>
      <c r="V18" s="30"/>
      <c r="W18" s="30"/>
    </row>
    <row r="19" spans="1:23" ht="15">
      <c r="A19" s="25" t="s">
        <v>23</v>
      </c>
      <c r="B19" s="30"/>
      <c r="C19" s="30" t="s">
        <v>28</v>
      </c>
      <c r="D19" s="30" t="s">
        <v>24</v>
      </c>
      <c r="E19" s="30"/>
      <c r="F19" s="30" t="s">
        <v>27</v>
      </c>
      <c r="G19" s="30"/>
      <c r="H19" s="30">
        <v>2012</v>
      </c>
      <c r="I19" s="3"/>
      <c r="J19" s="13">
        <v>2</v>
      </c>
      <c r="K19" s="16">
        <v>2</v>
      </c>
      <c r="L19" s="12">
        <v>0</v>
      </c>
      <c r="M19" s="88">
        <v>43206</v>
      </c>
      <c r="N19" s="3" t="s">
        <v>130</v>
      </c>
      <c r="O19" s="30" t="s">
        <v>132</v>
      </c>
      <c r="P19" s="3"/>
      <c r="Q19" s="110"/>
      <c r="R19" s="110"/>
      <c r="S19" s="110"/>
      <c r="T19" s="110"/>
      <c r="U19" s="30"/>
      <c r="V19" s="30"/>
      <c r="W19" s="30"/>
    </row>
    <row r="20" spans="1:23" ht="15">
      <c r="A20" s="25"/>
      <c r="B20" s="30"/>
      <c r="C20" s="30"/>
      <c r="D20" s="30"/>
      <c r="E20" s="30"/>
      <c r="F20" s="30"/>
      <c r="G20" s="30"/>
      <c r="H20" s="30"/>
      <c r="I20" s="3"/>
      <c r="J20" s="14"/>
      <c r="K20" s="17"/>
      <c r="L20" s="19"/>
      <c r="M20" s="30"/>
      <c r="N20" s="3"/>
      <c r="O20" s="30"/>
      <c r="P20" s="3"/>
      <c r="Q20" s="106"/>
      <c r="R20" s="106"/>
      <c r="S20" s="106"/>
      <c r="T20" s="106"/>
      <c r="U20" s="30"/>
      <c r="V20" s="30"/>
      <c r="W20" s="30"/>
    </row>
    <row r="21" spans="1:23" ht="15">
      <c r="A21" s="25"/>
      <c r="B21" s="30"/>
      <c r="C21" s="30"/>
      <c r="D21" s="89" t="s">
        <v>21</v>
      </c>
      <c r="E21" s="30"/>
      <c r="F21" s="30"/>
      <c r="G21" s="30"/>
      <c r="H21" s="30"/>
      <c r="I21" s="3"/>
      <c r="J21" s="13"/>
      <c r="K21" s="16"/>
      <c r="L21" s="12"/>
      <c r="M21" s="30"/>
      <c r="N21" s="3"/>
      <c r="O21" s="30"/>
      <c r="P21" s="3"/>
      <c r="Q21" s="106"/>
      <c r="R21" s="106"/>
      <c r="S21" s="106"/>
      <c r="T21" s="106"/>
      <c r="U21" s="30"/>
      <c r="V21" s="30"/>
      <c r="W21" s="30"/>
    </row>
    <row r="22" spans="1:23" ht="15.75" thickBot="1">
      <c r="A22" s="25"/>
      <c r="B22" s="30"/>
      <c r="C22" s="30"/>
      <c r="D22" s="30"/>
      <c r="E22" s="30"/>
      <c r="F22" s="30"/>
      <c r="G22" s="30"/>
      <c r="H22" s="30"/>
      <c r="I22" s="3"/>
      <c r="J22" s="13"/>
      <c r="K22" s="16"/>
      <c r="L22" s="12"/>
      <c r="M22" s="30"/>
      <c r="N22" s="3"/>
      <c r="O22" s="30"/>
      <c r="P22" s="3"/>
      <c r="Q22" s="115"/>
      <c r="R22" s="115"/>
      <c r="S22" s="115"/>
      <c r="T22" s="115"/>
      <c r="U22" s="30"/>
      <c r="V22" s="30"/>
      <c r="W22" s="30"/>
    </row>
    <row r="23" spans="1:23" ht="15.75" thickBot="1">
      <c r="A23" s="26" t="s">
        <v>17</v>
      </c>
      <c r="B23" s="22" t="s">
        <v>31</v>
      </c>
      <c r="C23" s="22"/>
      <c r="D23" s="22" t="s">
        <v>30</v>
      </c>
      <c r="E23" s="22"/>
      <c r="F23" s="22" t="s">
        <v>29</v>
      </c>
      <c r="G23" s="22"/>
      <c r="H23" s="22">
        <v>1982</v>
      </c>
      <c r="I23" s="83"/>
      <c r="J23" s="90">
        <v>2</v>
      </c>
      <c r="K23" s="91">
        <v>1</v>
      </c>
      <c r="L23" s="92">
        <v>1</v>
      </c>
      <c r="M23" s="82">
        <v>43266</v>
      </c>
      <c r="N23" s="83"/>
      <c r="O23" s="82">
        <v>41090</v>
      </c>
      <c r="P23" s="22"/>
      <c r="Q23" s="116"/>
      <c r="R23" s="117"/>
      <c r="S23" s="117"/>
      <c r="T23" s="118"/>
      <c r="U23" s="30"/>
      <c r="V23" s="30"/>
      <c r="W23" s="30"/>
    </row>
    <row r="24" spans="12:23" ht="15">
      <c r="L24" s="48"/>
      <c r="N24" s="3"/>
      <c r="P24" s="130" t="s">
        <v>159</v>
      </c>
      <c r="Q24" s="131">
        <f>(Q3*48)+(Q4*48)+(Q5*48)+(Q7*48)+(Q8*48)+(Q9*48)+(Q12*48)+(Q13*48)+(Q17*48)+(Q18*48)+(Q19*48)+(Q23*48)</f>
        <v>0</v>
      </c>
      <c r="R24" s="111">
        <f>R3+R4+R5+R7+R8+R9+R12+R13+R17+R18+R19+R23</f>
        <v>0</v>
      </c>
      <c r="S24" s="111">
        <f>S3+S4+S5+S7+S8+S9+S12+S13+S17+S18+S19+S23</f>
        <v>0</v>
      </c>
      <c r="T24" s="132">
        <f>(T3*48)+(T4*48)+(T5*48)+(T7*48)+(T8*48)+(T9*48)+(T12*48)+(T13*48)+(T17*48)+(T18*48)+(T19*48)+(T23*48)</f>
        <v>0</v>
      </c>
      <c r="U24" s="30"/>
      <c r="V24" s="30"/>
      <c r="W24" s="30"/>
    </row>
    <row r="25" spans="12:23" ht="15">
      <c r="L25" s="48"/>
      <c r="N25" s="3"/>
      <c r="P25" s="30"/>
      <c r="Q25" s="25"/>
      <c r="R25" s="30"/>
      <c r="S25" s="30"/>
      <c r="T25" s="23"/>
      <c r="U25" s="30"/>
      <c r="V25" s="30"/>
      <c r="W25" s="30"/>
    </row>
    <row r="26" spans="1:23" ht="15">
      <c r="A26" t="s">
        <v>37</v>
      </c>
      <c r="B26" t="s">
        <v>38</v>
      </c>
      <c r="L26" s="48"/>
      <c r="N26" s="3"/>
      <c r="P26" s="30"/>
      <c r="Q26" s="25"/>
      <c r="R26" s="30"/>
      <c r="S26" s="30"/>
      <c r="T26" s="23"/>
      <c r="U26" s="30"/>
      <c r="V26" s="30"/>
      <c r="W26" s="30"/>
    </row>
    <row r="27" spans="2:23" ht="15">
      <c r="B27" t="s">
        <v>39</v>
      </c>
      <c r="L27" s="48"/>
      <c r="N27" s="3"/>
      <c r="P27" s="30"/>
      <c r="Q27" s="25"/>
      <c r="R27" s="30"/>
      <c r="S27" s="30"/>
      <c r="T27" s="23"/>
      <c r="U27" s="30"/>
      <c r="V27" s="30"/>
      <c r="W27" s="30"/>
    </row>
    <row r="28" spans="1:23" ht="15.75" thickBot="1">
      <c r="A28" s="22"/>
      <c r="B28" s="22"/>
      <c r="C28" s="22"/>
      <c r="D28" s="22"/>
      <c r="E28" s="22"/>
      <c r="F28" s="22"/>
      <c r="G28" s="22"/>
      <c r="H28" s="30"/>
      <c r="I28" s="30"/>
      <c r="J28" s="30"/>
      <c r="L28" s="48"/>
      <c r="N28" s="3"/>
      <c r="P28" s="30"/>
      <c r="Q28" s="25"/>
      <c r="R28" s="30"/>
      <c r="S28" s="30"/>
      <c r="T28" s="23"/>
      <c r="U28" s="30"/>
      <c r="V28" s="30"/>
      <c r="W28" s="30"/>
    </row>
    <row r="29" spans="1:23" ht="15.75" thickBot="1">
      <c r="A29" s="32"/>
      <c r="B29" s="33" t="s">
        <v>73</v>
      </c>
      <c r="C29" s="33"/>
      <c r="D29" s="33"/>
      <c r="E29" s="28"/>
      <c r="F29" s="28"/>
      <c r="G29" s="29"/>
      <c r="H29" s="30"/>
      <c r="I29" s="30"/>
      <c r="L29" s="48"/>
      <c r="N29" s="3"/>
      <c r="P29" s="30"/>
      <c r="Q29" s="25"/>
      <c r="R29" s="30"/>
      <c r="S29" s="30"/>
      <c r="T29" s="23"/>
      <c r="U29" s="30"/>
      <c r="V29" s="30"/>
      <c r="W29" s="30"/>
    </row>
    <row r="30" spans="1:23" ht="15.75" thickBot="1">
      <c r="A30" s="35" t="s">
        <v>68</v>
      </c>
      <c r="B30" s="31"/>
      <c r="C30" s="34" t="s">
        <v>74</v>
      </c>
      <c r="D30" s="31"/>
      <c r="E30" s="35" t="s">
        <v>76</v>
      </c>
      <c r="F30" s="34"/>
      <c r="G30" s="31"/>
      <c r="H30" s="30" t="s">
        <v>72</v>
      </c>
      <c r="I30" s="30"/>
      <c r="L30" s="48"/>
      <c r="N30" s="3"/>
      <c r="P30" s="30"/>
      <c r="Q30" s="25"/>
      <c r="R30" s="30"/>
      <c r="S30" s="30"/>
      <c r="T30" s="23"/>
      <c r="U30" s="30"/>
      <c r="V30" s="30"/>
      <c r="W30" s="30"/>
    </row>
    <row r="31" spans="1:23" ht="15">
      <c r="A31" s="35" t="s">
        <v>69</v>
      </c>
      <c r="B31" s="31"/>
      <c r="C31" s="34">
        <v>1998</v>
      </c>
      <c r="D31" s="31"/>
      <c r="E31" s="35" t="s">
        <v>77</v>
      </c>
      <c r="F31" s="31"/>
      <c r="G31" s="31"/>
      <c r="H31" s="34"/>
      <c r="I31" s="34"/>
      <c r="J31" s="34"/>
      <c r="K31" s="75"/>
      <c r="L31" s="76"/>
      <c r="M31" s="34"/>
      <c r="N31" s="78"/>
      <c r="O31" s="34"/>
      <c r="P31" s="34"/>
      <c r="Q31" s="119"/>
      <c r="R31" s="110"/>
      <c r="S31" s="110"/>
      <c r="T31" s="120"/>
      <c r="U31" s="30"/>
      <c r="V31" s="30"/>
      <c r="W31" s="30"/>
    </row>
    <row r="32" spans="1:23" ht="15">
      <c r="A32" s="25" t="s">
        <v>69</v>
      </c>
      <c r="B32" s="23"/>
      <c r="C32" s="30">
        <v>1998</v>
      </c>
      <c r="D32" s="23"/>
      <c r="E32" s="25" t="s">
        <v>77</v>
      </c>
      <c r="F32" s="30"/>
      <c r="G32" s="23"/>
      <c r="H32" s="30"/>
      <c r="I32" s="30"/>
      <c r="J32" s="30"/>
      <c r="K32" s="41"/>
      <c r="L32" s="48"/>
      <c r="M32" s="30"/>
      <c r="N32" s="3"/>
      <c r="O32" s="30"/>
      <c r="P32" s="30"/>
      <c r="Q32" s="119"/>
      <c r="R32" s="110"/>
      <c r="S32" s="110"/>
      <c r="T32" s="120"/>
      <c r="U32" s="30"/>
      <c r="V32" s="30"/>
      <c r="W32" s="30"/>
    </row>
    <row r="33" spans="1:23" ht="15">
      <c r="A33" s="25" t="s">
        <v>70</v>
      </c>
      <c r="B33" s="23"/>
      <c r="C33" s="30">
        <v>2011</v>
      </c>
      <c r="D33" s="23"/>
      <c r="E33" s="25" t="s">
        <v>77</v>
      </c>
      <c r="F33" s="30"/>
      <c r="G33" s="23"/>
      <c r="H33" s="30"/>
      <c r="I33" s="30"/>
      <c r="J33" s="30"/>
      <c r="K33" s="41"/>
      <c r="L33" s="48"/>
      <c r="M33" s="30"/>
      <c r="N33" s="3"/>
      <c r="O33" s="30"/>
      <c r="P33" s="30"/>
      <c r="Q33" s="119"/>
      <c r="R33" s="110"/>
      <c r="S33" s="110"/>
      <c r="T33" s="120"/>
      <c r="U33" s="30"/>
      <c r="V33" s="30"/>
      <c r="W33" s="30"/>
    </row>
    <row r="34" spans="1:23" ht="15">
      <c r="A34" s="25" t="s">
        <v>70</v>
      </c>
      <c r="B34" s="23"/>
      <c r="C34" s="30">
        <v>2011</v>
      </c>
      <c r="D34" s="23"/>
      <c r="E34" s="25" t="s">
        <v>77</v>
      </c>
      <c r="F34" s="30"/>
      <c r="G34" s="23"/>
      <c r="H34" s="30"/>
      <c r="I34" s="30"/>
      <c r="J34" s="30"/>
      <c r="K34" s="41"/>
      <c r="L34" s="48"/>
      <c r="M34" s="30"/>
      <c r="N34" s="3"/>
      <c r="O34" s="30"/>
      <c r="P34" s="30"/>
      <c r="Q34" s="119"/>
      <c r="R34" s="110"/>
      <c r="S34" s="110"/>
      <c r="T34" s="120"/>
      <c r="U34" s="30"/>
      <c r="V34" s="30"/>
      <c r="W34" s="30"/>
    </row>
    <row r="35" spans="1:23" ht="15.75" thickBot="1">
      <c r="A35" s="26" t="s">
        <v>71</v>
      </c>
      <c r="B35" s="24"/>
      <c r="C35" s="22">
        <v>2011</v>
      </c>
      <c r="D35" s="24"/>
      <c r="E35" s="26" t="s">
        <v>77</v>
      </c>
      <c r="F35" s="22"/>
      <c r="G35" s="24"/>
      <c r="H35" s="22"/>
      <c r="I35" s="22"/>
      <c r="J35" s="22"/>
      <c r="K35" s="80"/>
      <c r="L35" s="81"/>
      <c r="M35" s="22"/>
      <c r="N35" s="83"/>
      <c r="O35" s="22"/>
      <c r="P35" s="22"/>
      <c r="Q35" s="119"/>
      <c r="R35" s="110"/>
      <c r="S35" s="110"/>
      <c r="T35" s="120"/>
      <c r="U35" s="30"/>
      <c r="V35" s="30"/>
      <c r="W35" s="30"/>
    </row>
    <row r="36" spans="1:23" ht="15.75" thickBot="1">
      <c r="A36" s="26"/>
      <c r="B36" s="24"/>
      <c r="C36" s="22"/>
      <c r="D36" s="24"/>
      <c r="E36" s="26"/>
      <c r="F36" s="22"/>
      <c r="G36" s="24"/>
      <c r="H36" s="30"/>
      <c r="I36" s="30"/>
      <c r="L36" s="48"/>
      <c r="N36" s="3"/>
      <c r="P36" s="130" t="s">
        <v>159</v>
      </c>
      <c r="Q36" s="131">
        <f>(Q31*48)+(Q32*48)+(Q33*48)+(Q34*48)+(Q35*48)</f>
        <v>0</v>
      </c>
      <c r="R36" s="111">
        <f>SUM(R31:R35)</f>
        <v>0</v>
      </c>
      <c r="S36" s="111">
        <f>SUM(S31:S35)</f>
        <v>0</v>
      </c>
      <c r="T36" s="132">
        <f>(T31*48)+(T32*48)+(T33*48)+(T34*48)+(T35*48)</f>
        <v>0</v>
      </c>
      <c r="U36" s="30"/>
      <c r="V36" s="30"/>
      <c r="W36" s="30"/>
    </row>
    <row r="37" spans="1:23" ht="15">
      <c r="A37" s="25"/>
      <c r="B37" s="34"/>
      <c r="D37" s="34"/>
      <c r="E37" s="30"/>
      <c r="F37" s="30"/>
      <c r="G37" s="34"/>
      <c r="H37" s="30"/>
      <c r="I37" s="30"/>
      <c r="L37" s="48"/>
      <c r="N37" s="3"/>
      <c r="P37" s="30"/>
      <c r="Q37" s="25"/>
      <c r="R37" s="30"/>
      <c r="S37" s="30"/>
      <c r="T37" s="23"/>
      <c r="U37" s="30"/>
      <c r="V37" s="30"/>
      <c r="W37" s="30"/>
    </row>
    <row r="38" spans="1:23" ht="15">
      <c r="A38" s="25"/>
      <c r="B38" s="30"/>
      <c r="C38" s="30"/>
      <c r="D38" s="30"/>
      <c r="E38" s="30"/>
      <c r="F38" s="30"/>
      <c r="G38" s="30"/>
      <c r="H38" s="30"/>
      <c r="I38" s="30"/>
      <c r="L38" s="48"/>
      <c r="N38" s="3"/>
      <c r="P38" s="30"/>
      <c r="Q38" s="25"/>
      <c r="R38" s="30"/>
      <c r="S38" s="30"/>
      <c r="T38" s="23"/>
      <c r="U38" s="30"/>
      <c r="V38" s="30"/>
      <c r="W38" s="30"/>
    </row>
    <row r="39" spans="1:23" ht="15.75" thickBot="1">
      <c r="A39" s="22"/>
      <c r="B39" s="22"/>
      <c r="C39" s="39"/>
      <c r="D39" s="40" t="s">
        <v>78</v>
      </c>
      <c r="E39" s="40"/>
      <c r="J39" s="30"/>
      <c r="K39" s="41"/>
      <c r="L39" s="48"/>
      <c r="N39" s="3"/>
      <c r="P39" s="30"/>
      <c r="Q39" s="25"/>
      <c r="R39" s="30"/>
      <c r="S39" s="30"/>
      <c r="T39" s="23"/>
      <c r="U39" s="30"/>
      <c r="V39" s="30"/>
      <c r="W39" s="30"/>
    </row>
    <row r="40" spans="1:23" ht="15">
      <c r="A40" s="31" t="s">
        <v>79</v>
      </c>
      <c r="B40" s="36" t="s">
        <v>43</v>
      </c>
      <c r="C40" s="35" t="s">
        <v>81</v>
      </c>
      <c r="D40" s="31"/>
      <c r="E40" s="36" t="s">
        <v>82</v>
      </c>
      <c r="F40" s="36" t="s">
        <v>84</v>
      </c>
      <c r="G40" s="36" t="s">
        <v>46</v>
      </c>
      <c r="H40" s="34" t="s">
        <v>85</v>
      </c>
      <c r="I40" s="31"/>
      <c r="J40" s="30"/>
      <c r="K40" s="41"/>
      <c r="L40" s="48"/>
      <c r="N40" s="3"/>
      <c r="P40" s="30"/>
      <c r="Q40" s="25"/>
      <c r="R40" s="30"/>
      <c r="S40" s="30"/>
      <c r="T40" s="23"/>
      <c r="U40" s="30"/>
      <c r="V40" s="30"/>
      <c r="W40" s="30"/>
    </row>
    <row r="41" spans="1:23" ht="15.75" thickBot="1">
      <c r="A41" s="23" t="s">
        <v>80</v>
      </c>
      <c r="B41" s="37" t="s">
        <v>80</v>
      </c>
      <c r="C41" s="25"/>
      <c r="D41" s="23"/>
      <c r="E41" s="37" t="s">
        <v>83</v>
      </c>
      <c r="F41" s="37" t="s">
        <v>79</v>
      </c>
      <c r="G41" s="37"/>
      <c r="H41" s="30"/>
      <c r="I41" s="23"/>
      <c r="J41" s="25"/>
      <c r="K41" s="41"/>
      <c r="L41" s="48"/>
      <c r="N41" s="3"/>
      <c r="P41" s="30"/>
      <c r="Q41" s="25"/>
      <c r="R41" s="30"/>
      <c r="S41" s="30"/>
      <c r="T41" s="23"/>
      <c r="U41" s="30"/>
      <c r="V41" s="30"/>
      <c r="W41" s="30"/>
    </row>
    <row r="42" spans="1:23" ht="15">
      <c r="A42" s="36">
        <v>2997</v>
      </c>
      <c r="B42" s="36" t="s">
        <v>86</v>
      </c>
      <c r="C42" s="45" t="s">
        <v>91</v>
      </c>
      <c r="D42" s="31"/>
      <c r="E42" s="36">
        <v>2015</v>
      </c>
      <c r="F42" s="36" t="s">
        <v>88</v>
      </c>
      <c r="G42" s="36">
        <v>300</v>
      </c>
      <c r="H42" s="34" t="s">
        <v>90</v>
      </c>
      <c r="I42" s="31"/>
      <c r="J42" s="34"/>
      <c r="K42" s="75"/>
      <c r="L42" s="76"/>
      <c r="M42" s="77">
        <v>43435</v>
      </c>
      <c r="N42" s="78" t="s">
        <v>131</v>
      </c>
      <c r="O42" s="34" t="s">
        <v>132</v>
      </c>
      <c r="P42" s="34"/>
      <c r="Q42" s="119"/>
      <c r="R42" s="110"/>
      <c r="S42" s="110"/>
      <c r="T42" s="120"/>
      <c r="U42" s="30"/>
      <c r="V42" s="30"/>
      <c r="W42" s="30"/>
    </row>
    <row r="43" spans="1:23" ht="15.75" thickBot="1">
      <c r="A43" s="38">
        <v>2998</v>
      </c>
      <c r="B43" s="38" t="s">
        <v>87</v>
      </c>
      <c r="C43" s="79" t="s">
        <v>91</v>
      </c>
      <c r="D43" s="24"/>
      <c r="E43" s="38">
        <v>2015</v>
      </c>
      <c r="F43" s="38" t="s">
        <v>89</v>
      </c>
      <c r="G43" s="38">
        <v>400</v>
      </c>
      <c r="H43" s="22" t="s">
        <v>90</v>
      </c>
      <c r="I43" s="24"/>
      <c r="J43" s="22"/>
      <c r="K43" s="80"/>
      <c r="L43" s="81"/>
      <c r="M43" s="82">
        <v>43435</v>
      </c>
      <c r="N43" s="83" t="s">
        <v>131</v>
      </c>
      <c r="O43" s="22" t="s">
        <v>132</v>
      </c>
      <c r="P43" s="22"/>
      <c r="Q43" s="121"/>
      <c r="R43" s="122"/>
      <c r="S43" s="122"/>
      <c r="T43" s="123"/>
      <c r="U43" s="30"/>
      <c r="V43" s="30"/>
      <c r="W43" s="30"/>
    </row>
    <row r="44" spans="1:20" ht="15.75" thickBot="1">
      <c r="A44" s="38"/>
      <c r="B44" s="38"/>
      <c r="C44" s="26"/>
      <c r="D44" s="24"/>
      <c r="E44" s="38"/>
      <c r="F44" s="38"/>
      <c r="G44" s="38"/>
      <c r="H44" s="22"/>
      <c r="I44" s="24"/>
      <c r="L44" s="48"/>
      <c r="M44" s="49"/>
      <c r="N44" s="50"/>
      <c r="O44" s="49"/>
      <c r="P44" s="50"/>
      <c r="Q44" s="103"/>
      <c r="R44" s="103"/>
      <c r="S44" s="103"/>
      <c r="T44" s="103"/>
    </row>
    <row r="45" spans="1:20" ht="15.75" thickBot="1">
      <c r="A45" s="35"/>
      <c r="B45" s="34"/>
      <c r="C45" s="30"/>
      <c r="D45" s="34"/>
      <c r="E45" s="34"/>
      <c r="F45" s="34"/>
      <c r="G45" s="34"/>
      <c r="I45" s="34"/>
      <c r="L45" s="41"/>
      <c r="P45" s="2" t="s">
        <v>159</v>
      </c>
      <c r="Q45" s="107">
        <f>(Q42*48)+(Q43*48)</f>
        <v>0</v>
      </c>
      <c r="R45" s="107">
        <f>SUM(R42:R43)</f>
        <v>0</v>
      </c>
      <c r="S45" s="107">
        <f>SUM(S42:S43)</f>
        <v>0</v>
      </c>
      <c r="T45" s="107">
        <f>(T42*48)+(T43*48)</f>
        <v>0</v>
      </c>
    </row>
    <row r="46" spans="1:12" ht="15">
      <c r="A46" s="35" t="s">
        <v>118</v>
      </c>
      <c r="B46" s="34"/>
      <c r="C46" s="34"/>
      <c r="D46" s="34"/>
      <c r="E46" s="34" t="s">
        <v>119</v>
      </c>
      <c r="F46" s="34"/>
      <c r="G46" s="31">
        <v>702201508</v>
      </c>
      <c r="H46" s="30"/>
      <c r="I46" s="30"/>
      <c r="J46" s="30"/>
      <c r="K46" s="41"/>
      <c r="L46" s="41"/>
    </row>
    <row r="47" spans="1:7" ht="15">
      <c r="A47" s="25"/>
      <c r="B47" s="30"/>
      <c r="C47" s="30"/>
      <c r="D47" s="30"/>
      <c r="E47" s="30" t="s">
        <v>120</v>
      </c>
      <c r="F47" s="30"/>
      <c r="G47" s="23">
        <v>601321730</v>
      </c>
    </row>
    <row r="48" spans="1:7" ht="15">
      <c r="A48" s="25"/>
      <c r="B48" s="30"/>
      <c r="C48" s="30"/>
      <c r="D48" s="30"/>
      <c r="E48" s="30" t="s">
        <v>121</v>
      </c>
      <c r="F48" s="30"/>
      <c r="G48" s="23">
        <v>722563441</v>
      </c>
    </row>
    <row r="49" spans="1:7" ht="15.75" thickBot="1">
      <c r="A49" s="26"/>
      <c r="B49" s="22"/>
      <c r="C49" s="22"/>
      <c r="D49" s="22"/>
      <c r="E49" s="22" t="s">
        <v>122</v>
      </c>
      <c r="F49" s="22"/>
      <c r="G49" s="24">
        <v>724769445</v>
      </c>
    </row>
  </sheetData>
  <mergeCells count="4">
    <mergeCell ref="Q1:Q2"/>
    <mergeCell ref="R1:R2"/>
    <mergeCell ref="S1:S2"/>
    <mergeCell ref="T1:T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 topLeftCell="A1">
      <selection activeCell="L22" sqref="L22"/>
    </sheetView>
  </sheetViews>
  <sheetFormatPr defaultColWidth="9.140625" defaultRowHeight="15"/>
  <cols>
    <col min="3" max="3" width="5.57421875" style="0" customWidth="1"/>
    <col min="4" max="4" width="16.140625" style="0" customWidth="1"/>
    <col min="5" max="5" width="11.421875" style="0" customWidth="1"/>
    <col min="6" max="6" width="12.00390625" style="0" customWidth="1"/>
    <col min="7" max="7" width="12.57421875" style="0" customWidth="1"/>
    <col min="8" max="8" width="11.57421875" style="0" customWidth="1"/>
    <col min="9" max="10" width="10.00390625" style="0" customWidth="1"/>
    <col min="11" max="11" width="12.28125" style="0" customWidth="1"/>
    <col min="12" max="12" width="15.28125" style="0" customWidth="1"/>
    <col min="13" max="13" width="17.57421875" style="0" customWidth="1"/>
    <col min="17" max="17" width="17.8515625" style="0" customWidth="1"/>
    <col min="18" max="18" width="17.00390625" style="0" customWidth="1"/>
    <col min="19" max="19" width="15.28125" style="0" customWidth="1"/>
    <col min="20" max="20" width="17.57421875" style="0" customWidth="1"/>
  </cols>
  <sheetData>
    <row r="1" spans="1:20" ht="18.75" customHeight="1">
      <c r="A1" s="141" t="s">
        <v>134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51"/>
      <c r="Q1" s="138" t="s">
        <v>155</v>
      </c>
      <c r="R1" s="136" t="s">
        <v>179</v>
      </c>
      <c r="S1" s="138" t="s">
        <v>180</v>
      </c>
      <c r="T1" s="140" t="s">
        <v>156</v>
      </c>
    </row>
    <row r="2" spans="1:20" ht="117" customHeight="1" thickBot="1">
      <c r="A2" s="142" t="s">
        <v>135</v>
      </c>
      <c r="B2" s="142"/>
      <c r="C2" s="142"/>
      <c r="D2" s="52" t="s">
        <v>41</v>
      </c>
      <c r="E2" s="52" t="s">
        <v>136</v>
      </c>
      <c r="F2" s="52" t="s">
        <v>43</v>
      </c>
      <c r="G2" s="52" t="s">
        <v>137</v>
      </c>
      <c r="H2" s="52" t="s">
        <v>44</v>
      </c>
      <c r="I2" s="52" t="s">
        <v>45</v>
      </c>
      <c r="J2" s="52" t="s">
        <v>138</v>
      </c>
      <c r="K2" s="53" t="s">
        <v>61</v>
      </c>
      <c r="L2" s="53" t="s">
        <v>62</v>
      </c>
      <c r="M2" s="52" t="s">
        <v>139</v>
      </c>
      <c r="N2" s="53" t="s">
        <v>140</v>
      </c>
      <c r="O2" s="53" t="s">
        <v>141</v>
      </c>
      <c r="P2" s="53" t="s">
        <v>142</v>
      </c>
      <c r="Q2" s="139"/>
      <c r="R2" s="137"/>
      <c r="S2" s="139"/>
      <c r="T2" s="140"/>
    </row>
    <row r="3" spans="1:20" ht="15.75" thickTop="1">
      <c r="A3" s="139"/>
      <c r="B3" s="139"/>
      <c r="C3" s="139"/>
      <c r="D3" s="54"/>
      <c r="E3" s="54"/>
      <c r="F3" s="54"/>
      <c r="G3" s="54"/>
      <c r="H3" s="54"/>
      <c r="I3" s="54"/>
      <c r="J3" s="54"/>
      <c r="K3" s="54"/>
      <c r="L3" s="54"/>
      <c r="M3" s="54"/>
      <c r="N3" s="157"/>
      <c r="O3" s="157"/>
      <c r="P3" s="158"/>
      <c r="Q3" s="106"/>
      <c r="R3" s="106"/>
      <c r="S3" s="106"/>
      <c r="T3" s="106"/>
    </row>
    <row r="4" spans="1:20" ht="15" customHeight="1" hidden="1">
      <c r="A4" s="140"/>
      <c r="B4" s="140"/>
      <c r="C4" s="140"/>
      <c r="D4" s="55"/>
      <c r="E4" s="55"/>
      <c r="F4" s="55"/>
      <c r="G4" s="55"/>
      <c r="H4" s="55"/>
      <c r="I4" s="55"/>
      <c r="J4" s="55"/>
      <c r="K4" s="55"/>
      <c r="L4" s="55"/>
      <c r="M4" s="55"/>
      <c r="N4" s="57"/>
      <c r="O4" s="57"/>
      <c r="P4" s="159"/>
      <c r="Q4" s="106"/>
      <c r="R4" s="106"/>
      <c r="S4" s="106"/>
      <c r="T4" s="106"/>
    </row>
    <row r="5" spans="1:20" ht="15" customHeight="1" hidden="1">
      <c r="A5" s="140" t="s">
        <v>47</v>
      </c>
      <c r="B5" s="140"/>
      <c r="C5" s="140"/>
      <c r="D5" s="55" t="s">
        <v>48</v>
      </c>
      <c r="E5" s="55">
        <v>1970</v>
      </c>
      <c r="F5" s="55" t="s">
        <v>49</v>
      </c>
      <c r="G5" s="55" t="s">
        <v>143</v>
      </c>
      <c r="H5" s="55">
        <v>41702035</v>
      </c>
      <c r="I5" s="55">
        <v>14</v>
      </c>
      <c r="J5" s="55">
        <v>250</v>
      </c>
      <c r="K5" s="55" t="s">
        <v>63</v>
      </c>
      <c r="L5" s="55" t="s">
        <v>64</v>
      </c>
      <c r="M5" s="55" t="s">
        <v>144</v>
      </c>
      <c r="N5" s="160">
        <v>43003</v>
      </c>
      <c r="O5" s="160">
        <v>42471</v>
      </c>
      <c r="P5" s="161">
        <v>44662</v>
      </c>
      <c r="Q5" s="106"/>
      <c r="R5" s="106"/>
      <c r="S5" s="106"/>
      <c r="T5" s="106"/>
    </row>
    <row r="6" spans="1:20" ht="30">
      <c r="A6" s="140" t="s">
        <v>47</v>
      </c>
      <c r="B6" s="140"/>
      <c r="C6" s="140"/>
      <c r="D6" s="55" t="s">
        <v>50</v>
      </c>
      <c r="E6" s="55">
        <v>2010</v>
      </c>
      <c r="F6" s="55" t="s">
        <v>51</v>
      </c>
      <c r="G6" s="55" t="s">
        <v>145</v>
      </c>
      <c r="H6" s="55" t="s">
        <v>52</v>
      </c>
      <c r="I6" s="55">
        <v>15</v>
      </c>
      <c r="J6" s="55">
        <v>630</v>
      </c>
      <c r="K6" s="56">
        <v>43100</v>
      </c>
      <c r="L6" s="55" t="s">
        <v>146</v>
      </c>
      <c r="M6" s="55" t="s">
        <v>144</v>
      </c>
      <c r="N6" s="160">
        <v>42643</v>
      </c>
      <c r="O6" s="160" t="s">
        <v>147</v>
      </c>
      <c r="P6" s="161">
        <v>43820</v>
      </c>
      <c r="Q6" s="110"/>
      <c r="R6" s="110"/>
      <c r="S6" s="110"/>
      <c r="T6" s="110"/>
    </row>
    <row r="7" spans="1:20" ht="30">
      <c r="A7" s="140" t="s">
        <v>47</v>
      </c>
      <c r="B7" s="140"/>
      <c r="C7" s="140"/>
      <c r="D7" s="55" t="s">
        <v>50</v>
      </c>
      <c r="E7" s="55">
        <v>2010</v>
      </c>
      <c r="F7" s="55" t="s">
        <v>51</v>
      </c>
      <c r="G7" s="55" t="s">
        <v>145</v>
      </c>
      <c r="H7" s="55" t="s">
        <v>53</v>
      </c>
      <c r="I7" s="55">
        <v>15</v>
      </c>
      <c r="J7" s="55">
        <v>630</v>
      </c>
      <c r="K7" s="56">
        <v>43100</v>
      </c>
      <c r="L7" s="55" t="s">
        <v>146</v>
      </c>
      <c r="M7" s="55" t="s">
        <v>144</v>
      </c>
      <c r="N7" s="160">
        <v>42643</v>
      </c>
      <c r="O7" s="160" t="s">
        <v>147</v>
      </c>
      <c r="P7" s="161">
        <v>43820</v>
      </c>
      <c r="Q7" s="110"/>
      <c r="R7" s="110"/>
      <c r="S7" s="110"/>
      <c r="T7" s="110"/>
    </row>
    <row r="8" spans="1:20" ht="15">
      <c r="A8" s="140" t="s">
        <v>54</v>
      </c>
      <c r="B8" s="140"/>
      <c r="C8" s="140"/>
      <c r="D8" s="55" t="s">
        <v>55</v>
      </c>
      <c r="E8" s="55">
        <v>1988</v>
      </c>
      <c r="F8" s="55" t="s">
        <v>56</v>
      </c>
      <c r="G8" s="55" t="s">
        <v>58</v>
      </c>
      <c r="H8" s="55">
        <v>41882052</v>
      </c>
      <c r="I8" s="55">
        <v>12</v>
      </c>
      <c r="J8" s="55">
        <v>1000</v>
      </c>
      <c r="K8" s="57" t="s">
        <v>63</v>
      </c>
      <c r="L8" s="55" t="s">
        <v>64</v>
      </c>
      <c r="M8" s="55" t="s">
        <v>144</v>
      </c>
      <c r="N8" s="160">
        <v>42872</v>
      </c>
      <c r="O8" s="160">
        <v>42439</v>
      </c>
      <c r="P8" s="161">
        <v>44630</v>
      </c>
      <c r="Q8" s="110"/>
      <c r="R8" s="110"/>
      <c r="S8" s="110"/>
      <c r="T8" s="110"/>
    </row>
    <row r="9" spans="1:20" ht="30">
      <c r="A9" s="140" t="s">
        <v>54</v>
      </c>
      <c r="B9" s="140"/>
      <c r="C9" s="140"/>
      <c r="D9" s="55" t="s">
        <v>59</v>
      </c>
      <c r="E9" s="55">
        <v>2014</v>
      </c>
      <c r="F9" s="55" t="s">
        <v>60</v>
      </c>
      <c r="G9" s="55" t="s">
        <v>145</v>
      </c>
      <c r="H9" s="55">
        <v>3345</v>
      </c>
      <c r="I9" s="55">
        <v>12</v>
      </c>
      <c r="J9" s="55">
        <v>630</v>
      </c>
      <c r="K9" s="55" t="s">
        <v>63</v>
      </c>
      <c r="L9" s="55" t="s">
        <v>64</v>
      </c>
      <c r="M9" s="56">
        <v>43224</v>
      </c>
      <c r="N9" s="160">
        <v>42872</v>
      </c>
      <c r="O9" s="160" t="s">
        <v>148</v>
      </c>
      <c r="P9" s="161">
        <v>45048</v>
      </c>
      <c r="Q9" s="110"/>
      <c r="R9" s="110"/>
      <c r="S9" s="110"/>
      <c r="T9" s="110"/>
    </row>
    <row r="10" spans="1:20" ht="30">
      <c r="A10" s="140" t="s">
        <v>54</v>
      </c>
      <c r="B10" s="140"/>
      <c r="C10" s="140"/>
      <c r="D10" s="55" t="s">
        <v>59</v>
      </c>
      <c r="E10" s="55">
        <v>2014</v>
      </c>
      <c r="F10" s="55" t="s">
        <v>60</v>
      </c>
      <c r="G10" s="55" t="s">
        <v>145</v>
      </c>
      <c r="H10" s="55">
        <v>3344</v>
      </c>
      <c r="I10" s="55">
        <v>12</v>
      </c>
      <c r="J10" s="55">
        <v>630</v>
      </c>
      <c r="K10" s="55" t="s">
        <v>63</v>
      </c>
      <c r="L10" s="55" t="s">
        <v>64</v>
      </c>
      <c r="M10" s="56">
        <v>43224</v>
      </c>
      <c r="N10" s="160">
        <v>42872</v>
      </c>
      <c r="O10" s="160" t="s">
        <v>148</v>
      </c>
      <c r="P10" s="161">
        <v>45048</v>
      </c>
      <c r="Q10" s="110"/>
      <c r="R10" s="110"/>
      <c r="S10" s="110"/>
      <c r="T10" s="110"/>
    </row>
    <row r="11" spans="1:20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8"/>
      <c r="O11" s="60"/>
      <c r="P11" s="128" t="s">
        <v>159</v>
      </c>
      <c r="Q11" s="113">
        <f>(Q6*48)+(Q7*48)+(Q8*48)+(Q9*48)+(Q10*48)</f>
        <v>0</v>
      </c>
      <c r="R11" s="113">
        <f>SUM(R6:R10)</f>
        <v>0</v>
      </c>
      <c r="S11" s="113">
        <f>SUM(S6:S10)</f>
        <v>0</v>
      </c>
      <c r="T11" s="129">
        <f>(T6*48)+(T7*48)+(T8*48)+(T9*48)+(T10*48)</f>
        <v>0</v>
      </c>
    </row>
    <row r="12" spans="1:20" ht="18.75">
      <c r="A12" s="141" t="s">
        <v>149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51"/>
      <c r="Q12" s="106"/>
      <c r="R12" s="106"/>
      <c r="S12" s="106"/>
      <c r="T12" s="106"/>
    </row>
    <row r="13" spans="1:20" ht="15.75" thickBot="1">
      <c r="A13" s="142" t="s">
        <v>40</v>
      </c>
      <c r="B13" s="142"/>
      <c r="C13" s="142"/>
      <c r="D13" s="142" t="s">
        <v>43</v>
      </c>
      <c r="E13" s="142"/>
      <c r="F13" s="52" t="s">
        <v>42</v>
      </c>
      <c r="G13" s="143" t="s">
        <v>150</v>
      </c>
      <c r="H13" s="144"/>
      <c r="I13" s="145"/>
      <c r="J13" s="62"/>
      <c r="K13" s="61"/>
      <c r="L13" s="61"/>
      <c r="M13" s="58"/>
      <c r="N13" s="62"/>
      <c r="O13" s="58"/>
      <c r="P13" s="61"/>
      <c r="Q13" s="106"/>
      <c r="R13" s="106"/>
      <c r="S13" s="106"/>
      <c r="T13" s="106"/>
    </row>
    <row r="14" spans="1:20" ht="15.75" thickTop="1">
      <c r="A14" s="139" t="s">
        <v>47</v>
      </c>
      <c r="B14" s="139"/>
      <c r="C14" s="139"/>
      <c r="D14" s="139" t="s">
        <v>67</v>
      </c>
      <c r="E14" s="139"/>
      <c r="F14" s="54">
        <v>2011</v>
      </c>
      <c r="G14" s="139" t="s">
        <v>66</v>
      </c>
      <c r="H14" s="139"/>
      <c r="I14" s="139"/>
      <c r="J14" s="94"/>
      <c r="K14" s="95"/>
      <c r="L14" s="95"/>
      <c r="M14" s="59"/>
      <c r="N14" s="95"/>
      <c r="O14" s="59"/>
      <c r="P14" s="95"/>
      <c r="Q14" s="110"/>
      <c r="R14" s="110"/>
      <c r="S14" s="110"/>
      <c r="T14" s="110"/>
    </row>
    <row r="15" spans="1:20" ht="15">
      <c r="A15" s="140" t="s">
        <v>47</v>
      </c>
      <c r="B15" s="140"/>
      <c r="C15" s="140"/>
      <c r="D15" s="140" t="s">
        <v>67</v>
      </c>
      <c r="E15" s="140"/>
      <c r="F15" s="55">
        <v>2011</v>
      </c>
      <c r="G15" s="140" t="s">
        <v>66</v>
      </c>
      <c r="H15" s="140"/>
      <c r="I15" s="140"/>
      <c r="J15" s="96"/>
      <c r="K15" s="62"/>
      <c r="L15" s="62"/>
      <c r="M15" s="97"/>
      <c r="N15" s="62"/>
      <c r="O15" s="97"/>
      <c r="P15" s="62"/>
      <c r="Q15" s="110"/>
      <c r="R15" s="110"/>
      <c r="S15" s="110"/>
      <c r="T15" s="110"/>
    </row>
    <row r="16" spans="1:20" ht="15">
      <c r="A16" s="140" t="s">
        <v>54</v>
      </c>
      <c r="B16" s="140"/>
      <c r="C16" s="140"/>
      <c r="D16" s="140" t="s">
        <v>65</v>
      </c>
      <c r="E16" s="140"/>
      <c r="F16" s="55">
        <v>2014</v>
      </c>
      <c r="G16" s="140" t="s">
        <v>66</v>
      </c>
      <c r="H16" s="140"/>
      <c r="I16" s="140"/>
      <c r="J16" s="96"/>
      <c r="K16" s="62"/>
      <c r="L16" s="62"/>
      <c r="M16" s="97"/>
      <c r="N16" s="62"/>
      <c r="O16" s="97"/>
      <c r="P16" s="62"/>
      <c r="Q16" s="110"/>
      <c r="R16" s="110"/>
      <c r="S16" s="110"/>
      <c r="T16" s="110"/>
    </row>
    <row r="17" spans="1:20" ht="15">
      <c r="A17" s="140" t="s">
        <v>54</v>
      </c>
      <c r="B17" s="140"/>
      <c r="C17" s="140"/>
      <c r="D17" s="140" t="s">
        <v>65</v>
      </c>
      <c r="E17" s="140"/>
      <c r="F17" s="55">
        <v>2014</v>
      </c>
      <c r="G17" s="140" t="s">
        <v>66</v>
      </c>
      <c r="H17" s="140"/>
      <c r="I17" s="140"/>
      <c r="J17" s="98"/>
      <c r="K17" s="99"/>
      <c r="L17" s="99"/>
      <c r="M17" s="100"/>
      <c r="N17" s="99"/>
      <c r="O17" s="100"/>
      <c r="P17" s="99"/>
      <c r="Q17" s="110"/>
      <c r="R17" s="110"/>
      <c r="S17" s="110"/>
      <c r="T17" s="110"/>
    </row>
    <row r="18" spans="1:20" ht="15">
      <c r="A18" s="146"/>
      <c r="B18" s="146"/>
      <c r="C18" s="146"/>
      <c r="D18" s="146"/>
      <c r="E18" s="146"/>
      <c r="F18" s="21"/>
      <c r="G18" s="146"/>
      <c r="H18" s="146"/>
      <c r="I18" s="146"/>
      <c r="P18" s="2" t="s">
        <v>159</v>
      </c>
      <c r="Q18" s="113">
        <f>(Q14*48)+(Q15*48)+(Q16*48)+(Q17*48)</f>
        <v>0</v>
      </c>
      <c r="R18" s="113">
        <f>SUM(R14:R17)</f>
        <v>0</v>
      </c>
      <c r="S18" s="113">
        <f>SUM(S14:S17)</f>
        <v>0</v>
      </c>
      <c r="T18" s="113">
        <f>(T14*48)+(T15*48)+(T16*48)+(T17*48)</f>
        <v>0</v>
      </c>
    </row>
    <row r="19" ht="15.75" thickBot="1"/>
    <row r="20" spans="1:7" ht="15.75" thickBot="1">
      <c r="A20" s="27" t="s">
        <v>118</v>
      </c>
      <c r="B20" s="28"/>
      <c r="C20" s="28"/>
      <c r="D20" s="28"/>
      <c r="E20" s="28" t="s">
        <v>151</v>
      </c>
      <c r="F20" s="28"/>
      <c r="G20" s="29">
        <v>602228519</v>
      </c>
    </row>
  </sheetData>
  <mergeCells count="33">
    <mergeCell ref="G14:I14"/>
    <mergeCell ref="A15:C15"/>
    <mergeCell ref="D15:E15"/>
    <mergeCell ref="G15:I15"/>
    <mergeCell ref="A6:C6"/>
    <mergeCell ref="A7:C7"/>
    <mergeCell ref="A8:C8"/>
    <mergeCell ref="A14:C14"/>
    <mergeCell ref="D14:E14"/>
    <mergeCell ref="A17:C17"/>
    <mergeCell ref="A18:C18"/>
    <mergeCell ref="A16:C16"/>
    <mergeCell ref="G18:I18"/>
    <mergeCell ref="G16:I16"/>
    <mergeCell ref="D17:E17"/>
    <mergeCell ref="D18:E18"/>
    <mergeCell ref="D16:E16"/>
    <mergeCell ref="Q1:Q2"/>
    <mergeCell ref="R1:R2"/>
    <mergeCell ref="S1:S2"/>
    <mergeCell ref="T1:T2"/>
    <mergeCell ref="G17:I17"/>
    <mergeCell ref="A1:O1"/>
    <mergeCell ref="A2:C2"/>
    <mergeCell ref="A12:O12"/>
    <mergeCell ref="A13:C13"/>
    <mergeCell ref="D13:E13"/>
    <mergeCell ref="G13:I13"/>
    <mergeCell ref="A9:C9"/>
    <mergeCell ref="A10:C10"/>
    <mergeCell ref="A3:C3"/>
    <mergeCell ref="A4:C4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 topLeftCell="A1">
      <selection activeCell="M3" sqref="J3:M3"/>
    </sheetView>
  </sheetViews>
  <sheetFormatPr defaultColWidth="9.140625" defaultRowHeight="15"/>
  <cols>
    <col min="4" max="4" width="14.7109375" style="0" customWidth="1"/>
    <col min="6" max="6" width="18.140625" style="0" customWidth="1"/>
    <col min="7" max="7" width="11.8515625" style="0" customWidth="1"/>
    <col min="10" max="10" width="10.140625" style="0" bestFit="1" customWidth="1"/>
    <col min="12" max="12" width="10.140625" style="0" bestFit="1" customWidth="1"/>
    <col min="14" max="14" width="18.00390625" style="0" customWidth="1"/>
    <col min="15" max="16" width="19.421875" style="0" customWidth="1"/>
    <col min="17" max="17" width="19.8515625" style="0" customWidth="1"/>
  </cols>
  <sheetData>
    <row r="1" spans="10:13" ht="15">
      <c r="J1" s="30"/>
      <c r="K1" s="30"/>
      <c r="L1" s="30"/>
      <c r="M1" s="30"/>
    </row>
    <row r="2" spans="3:17" ht="15" customHeight="1">
      <c r="C2" s="2" t="s">
        <v>92</v>
      </c>
      <c r="J2" s="63"/>
      <c r="K2" s="63"/>
      <c r="L2" s="63"/>
      <c r="M2" s="63"/>
      <c r="N2" s="134" t="s">
        <v>155</v>
      </c>
      <c r="O2" s="136" t="s">
        <v>179</v>
      </c>
      <c r="P2" s="138" t="s">
        <v>180</v>
      </c>
      <c r="Q2" s="140" t="s">
        <v>156</v>
      </c>
    </row>
    <row r="3" spans="1:17" ht="15">
      <c r="A3" s="133" t="s">
        <v>40</v>
      </c>
      <c r="B3" s="133"/>
      <c r="C3" s="133"/>
      <c r="D3" s="43" t="s">
        <v>41</v>
      </c>
      <c r="E3" s="20" t="s">
        <v>42</v>
      </c>
      <c r="F3" s="43" t="s">
        <v>43</v>
      </c>
      <c r="G3" s="20" t="s">
        <v>44</v>
      </c>
      <c r="H3" s="43" t="s">
        <v>45</v>
      </c>
      <c r="I3" s="43" t="s">
        <v>46</v>
      </c>
      <c r="J3" s="156" t="s">
        <v>152</v>
      </c>
      <c r="K3" s="155"/>
      <c r="L3" s="154" t="s">
        <v>153</v>
      </c>
      <c r="M3" s="155"/>
      <c r="N3" s="135"/>
      <c r="O3" s="137"/>
      <c r="P3" s="139"/>
      <c r="Q3" s="140"/>
    </row>
    <row r="4" spans="1:17" ht="15">
      <c r="A4" s="147" t="s">
        <v>93</v>
      </c>
      <c r="B4" s="147"/>
      <c r="C4" s="147"/>
      <c r="D4" s="42" t="s">
        <v>50</v>
      </c>
      <c r="E4" s="42">
        <v>2007</v>
      </c>
      <c r="F4" s="42" t="s">
        <v>94</v>
      </c>
      <c r="G4" s="42" t="s">
        <v>95</v>
      </c>
      <c r="H4" s="46">
        <v>6</v>
      </c>
      <c r="I4" s="44" t="s">
        <v>57</v>
      </c>
      <c r="J4" s="66">
        <v>43031</v>
      </c>
      <c r="K4" s="3"/>
      <c r="L4" s="66">
        <v>43049</v>
      </c>
      <c r="M4" s="64"/>
      <c r="N4" s="110"/>
      <c r="O4" s="110"/>
      <c r="P4" s="110"/>
      <c r="Q4" s="110"/>
    </row>
    <row r="5" spans="1:17" ht="15">
      <c r="A5" s="147" t="s">
        <v>93</v>
      </c>
      <c r="B5" s="147"/>
      <c r="C5" s="147"/>
      <c r="D5" s="42" t="s">
        <v>50</v>
      </c>
      <c r="E5" s="42">
        <v>2007</v>
      </c>
      <c r="F5" s="42" t="s">
        <v>96</v>
      </c>
      <c r="G5" s="42" t="s">
        <v>97</v>
      </c>
      <c r="H5" s="46">
        <v>7</v>
      </c>
      <c r="I5" s="44" t="s">
        <v>98</v>
      </c>
      <c r="J5" s="69">
        <v>43031</v>
      </c>
      <c r="K5" s="64"/>
      <c r="L5" s="67">
        <v>43049</v>
      </c>
      <c r="M5" s="50"/>
      <c r="N5" s="110"/>
      <c r="O5" s="110"/>
      <c r="P5" s="110"/>
      <c r="Q5" s="110"/>
    </row>
    <row r="6" spans="1:17" ht="15">
      <c r="A6" s="148" t="s">
        <v>160</v>
      </c>
      <c r="B6" s="148"/>
      <c r="C6" s="148"/>
      <c r="D6" s="148"/>
      <c r="M6" s="2" t="s">
        <v>159</v>
      </c>
      <c r="N6" s="107">
        <f>(N4*48)+(N5*48)</f>
        <v>0</v>
      </c>
      <c r="O6" s="107">
        <f>SUM(O4:O5)</f>
        <v>0</v>
      </c>
      <c r="P6" s="107">
        <f>SUM(P4:P5)</f>
        <v>0</v>
      </c>
      <c r="Q6" s="107">
        <f>(Q4*48)+(Q5*48)</f>
        <v>0</v>
      </c>
    </row>
    <row r="7" spans="1:17" ht="15.75" thickBot="1">
      <c r="A7" s="147" t="s">
        <v>93</v>
      </c>
      <c r="B7" s="147"/>
      <c r="C7" s="147"/>
      <c r="D7" s="93" t="s">
        <v>157</v>
      </c>
      <c r="E7" s="93"/>
      <c r="F7" s="93" t="s">
        <v>158</v>
      </c>
      <c r="G7" s="74">
        <v>31030608</v>
      </c>
      <c r="N7" s="110"/>
      <c r="O7" s="110"/>
      <c r="P7" s="110"/>
      <c r="Q7" s="110"/>
    </row>
    <row r="8" spans="1:17" ht="15.75" thickBot="1">
      <c r="A8" s="27" t="s">
        <v>118</v>
      </c>
      <c r="B8" s="28"/>
      <c r="C8" s="28"/>
      <c r="D8" s="22"/>
      <c r="E8" s="22" t="s">
        <v>161</v>
      </c>
      <c r="F8" s="22"/>
      <c r="G8" s="24">
        <v>603878946</v>
      </c>
      <c r="M8" s="2" t="s">
        <v>159</v>
      </c>
      <c r="N8" s="113">
        <f>N7*48</f>
        <v>0</v>
      </c>
      <c r="O8" s="113">
        <f>O7</f>
        <v>0</v>
      </c>
      <c r="P8" s="113">
        <f>P7</f>
        <v>0</v>
      </c>
      <c r="Q8" s="113">
        <f>Q7*48</f>
        <v>0</v>
      </c>
    </row>
    <row r="9" spans="8:9" ht="15">
      <c r="H9" s="65"/>
      <c r="I9" s="30"/>
    </row>
  </sheetData>
  <mergeCells count="9">
    <mergeCell ref="P2:P3"/>
    <mergeCell ref="Q2:Q3"/>
    <mergeCell ref="A7:C7"/>
    <mergeCell ref="A3:C3"/>
    <mergeCell ref="A4:C4"/>
    <mergeCell ref="A5:C5"/>
    <mergeCell ref="N2:N3"/>
    <mergeCell ref="O2:O3"/>
    <mergeCell ref="A6:D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 topLeftCell="A1">
      <selection activeCell="P1" sqref="M1:P1"/>
    </sheetView>
  </sheetViews>
  <sheetFormatPr defaultColWidth="9.140625" defaultRowHeight="15"/>
  <cols>
    <col min="4" max="4" width="10.57421875" style="0" customWidth="1"/>
    <col min="7" max="8" width="10.00390625" style="0" bestFit="1" customWidth="1"/>
    <col min="13" max="13" width="10.140625" style="0" bestFit="1" customWidth="1"/>
    <col min="15" max="15" width="10.140625" style="0" bestFit="1" customWidth="1"/>
    <col min="17" max="17" width="16.28125" style="0" customWidth="1"/>
    <col min="18" max="18" width="17.57421875" style="0" customWidth="1"/>
    <col min="19" max="19" width="16.57421875" style="0" customWidth="1"/>
    <col min="20" max="20" width="18.00390625" style="0" customWidth="1"/>
  </cols>
  <sheetData>
    <row r="1" spans="4:20" ht="15" customHeight="1">
      <c r="D1" s="2" t="s">
        <v>0</v>
      </c>
      <c r="I1" s="3"/>
      <c r="J1" s="10" t="s">
        <v>33</v>
      </c>
      <c r="K1" s="8" t="s">
        <v>36</v>
      </c>
      <c r="L1" s="6" t="s">
        <v>35</v>
      </c>
      <c r="M1" s="156" t="s">
        <v>152</v>
      </c>
      <c r="N1" s="155"/>
      <c r="O1" s="154" t="s">
        <v>153</v>
      </c>
      <c r="P1" s="155"/>
      <c r="Q1" s="134" t="s">
        <v>155</v>
      </c>
      <c r="R1" s="136" t="s">
        <v>179</v>
      </c>
      <c r="S1" s="138" t="s">
        <v>180</v>
      </c>
      <c r="T1" s="140" t="s">
        <v>156</v>
      </c>
    </row>
    <row r="2" spans="4:20" ht="15">
      <c r="D2" s="1" t="s">
        <v>15</v>
      </c>
      <c r="H2" t="s">
        <v>14</v>
      </c>
      <c r="I2" s="3"/>
      <c r="J2" s="11" t="s">
        <v>32</v>
      </c>
      <c r="K2" s="9" t="s">
        <v>34</v>
      </c>
      <c r="L2" s="7" t="s">
        <v>34</v>
      </c>
      <c r="M2" s="49"/>
      <c r="N2" s="50"/>
      <c r="O2" s="63"/>
      <c r="P2" s="50"/>
      <c r="Q2" s="135"/>
      <c r="R2" s="137"/>
      <c r="S2" s="139"/>
      <c r="T2" s="140"/>
    </row>
    <row r="3" spans="1:20" ht="15">
      <c r="A3" t="s">
        <v>99</v>
      </c>
      <c r="C3" t="s">
        <v>100</v>
      </c>
      <c r="D3" t="s">
        <v>101</v>
      </c>
      <c r="F3" t="s">
        <v>102</v>
      </c>
      <c r="H3">
        <v>2014</v>
      </c>
      <c r="I3" s="3"/>
      <c r="J3" s="13">
        <v>4</v>
      </c>
      <c r="K3" s="16">
        <v>4</v>
      </c>
      <c r="L3" s="12">
        <v>0</v>
      </c>
      <c r="M3" s="66">
        <v>42856</v>
      </c>
      <c r="N3" s="50"/>
      <c r="O3" s="66">
        <v>45017</v>
      </c>
      <c r="P3" s="63"/>
      <c r="Q3" s="110"/>
      <c r="R3" s="110"/>
      <c r="S3" s="110"/>
      <c r="T3" s="110"/>
    </row>
    <row r="4" spans="1:20" ht="15">
      <c r="A4" t="s">
        <v>99</v>
      </c>
      <c r="C4" t="s">
        <v>103</v>
      </c>
      <c r="D4" t="s">
        <v>101</v>
      </c>
      <c r="F4" t="s">
        <v>104</v>
      </c>
      <c r="H4">
        <v>2014</v>
      </c>
      <c r="I4" s="3"/>
      <c r="J4" s="13">
        <v>4</v>
      </c>
      <c r="K4" s="16">
        <v>4</v>
      </c>
      <c r="L4" s="12">
        <v>0</v>
      </c>
      <c r="M4" s="66">
        <v>42856</v>
      </c>
      <c r="N4" s="50"/>
      <c r="O4" s="66">
        <v>45017</v>
      </c>
      <c r="P4" s="63"/>
      <c r="Q4" s="110"/>
      <c r="R4" s="110"/>
      <c r="S4" s="110"/>
      <c r="T4" s="110"/>
    </row>
    <row r="5" spans="1:20" ht="15">
      <c r="A5" t="s">
        <v>99</v>
      </c>
      <c r="C5" t="s">
        <v>105</v>
      </c>
      <c r="D5" t="s">
        <v>106</v>
      </c>
      <c r="I5" s="3"/>
      <c r="J5" s="14">
        <v>3</v>
      </c>
      <c r="K5" s="17">
        <v>3</v>
      </c>
      <c r="L5" s="19">
        <v>0</v>
      </c>
      <c r="M5" s="69">
        <v>42856</v>
      </c>
      <c r="N5" s="50"/>
      <c r="O5" s="63"/>
      <c r="P5" s="63"/>
      <c r="Q5" s="110"/>
      <c r="R5" s="110"/>
      <c r="S5" s="110"/>
      <c r="T5" s="110"/>
    </row>
    <row r="6" spans="1:20" ht="15">
      <c r="A6" t="s">
        <v>37</v>
      </c>
      <c r="B6" t="s">
        <v>38</v>
      </c>
      <c r="K6" s="5"/>
      <c r="L6" s="5"/>
      <c r="P6" s="2" t="s">
        <v>159</v>
      </c>
      <c r="Q6" s="111">
        <f>(Q3*48)+(Q4*48)+(Q5*48)</f>
        <v>0</v>
      </c>
      <c r="R6" s="111">
        <f>SUM(R3:R5)</f>
        <v>0</v>
      </c>
      <c r="S6" s="111">
        <f>SUM(S3:S5)</f>
        <v>0</v>
      </c>
      <c r="T6" s="111">
        <f>(T3*48)+(T4*48)+(T5*48)</f>
        <v>0</v>
      </c>
    </row>
    <row r="7" spans="2:20" ht="15.75" thickBot="1">
      <c r="B7" t="s">
        <v>39</v>
      </c>
      <c r="K7" s="5"/>
      <c r="L7" s="5"/>
      <c r="Q7" s="30"/>
      <c r="R7" s="30"/>
      <c r="S7" s="30"/>
      <c r="T7" s="30"/>
    </row>
    <row r="8" spans="1:20" ht="15.75" thickBot="1">
      <c r="A8" s="32"/>
      <c r="B8" s="33" t="s">
        <v>73</v>
      </c>
      <c r="C8" s="33"/>
      <c r="D8" s="33"/>
      <c r="E8" s="28"/>
      <c r="F8" s="28"/>
      <c r="G8" s="29"/>
      <c r="K8" s="5"/>
      <c r="L8" s="5"/>
      <c r="Q8" s="30"/>
      <c r="R8" s="30"/>
      <c r="S8" s="30"/>
      <c r="T8" s="30"/>
    </row>
    <row r="9" spans="1:20" ht="15" customHeight="1">
      <c r="A9" s="35" t="s">
        <v>68</v>
      </c>
      <c r="B9" s="31"/>
      <c r="C9" s="34" t="s">
        <v>74</v>
      </c>
      <c r="D9" s="31"/>
      <c r="E9" s="35" t="s">
        <v>76</v>
      </c>
      <c r="F9" s="34"/>
      <c r="G9" s="31"/>
      <c r="K9" s="5"/>
      <c r="L9" s="5"/>
      <c r="Q9" s="134" t="s">
        <v>155</v>
      </c>
      <c r="R9" s="136" t="s">
        <v>179</v>
      </c>
      <c r="S9" s="138" t="s">
        <v>180</v>
      </c>
      <c r="T9" s="140" t="s">
        <v>156</v>
      </c>
    </row>
    <row r="10" spans="1:20" ht="15" customHeight="1">
      <c r="A10" s="93" t="s">
        <v>107</v>
      </c>
      <c r="B10" s="93"/>
      <c r="C10" s="93"/>
      <c r="D10" s="93">
        <v>2014</v>
      </c>
      <c r="E10" s="93" t="s">
        <v>75</v>
      </c>
      <c r="F10" s="93"/>
      <c r="G10" s="93"/>
      <c r="H10" s="30"/>
      <c r="I10" s="30"/>
      <c r="J10" s="30"/>
      <c r="K10" s="5"/>
      <c r="L10" s="5"/>
      <c r="Q10" s="135"/>
      <c r="R10" s="137"/>
      <c r="S10" s="139"/>
      <c r="T10" s="140"/>
    </row>
    <row r="11" spans="1:20" ht="15">
      <c r="A11" s="30"/>
      <c r="B11" s="30"/>
      <c r="C11" s="30"/>
      <c r="D11" s="30"/>
      <c r="E11" s="30"/>
      <c r="F11" s="30"/>
      <c r="G11" s="30"/>
      <c r="H11" s="30"/>
      <c r="I11" s="30"/>
      <c r="K11" s="5"/>
      <c r="L11" s="5"/>
      <c r="Q11" s="110"/>
      <c r="R11" s="110">
        <f>SUM(R3:R10)</f>
        <v>0</v>
      </c>
      <c r="S11" s="110">
        <f>SUM(S3:S10)</f>
        <v>0</v>
      </c>
      <c r="T11" s="110">
        <f>SUM(T3:T10)</f>
        <v>0</v>
      </c>
    </row>
    <row r="12" spans="1:20" ht="15">
      <c r="A12" s="30"/>
      <c r="B12" s="30"/>
      <c r="C12" s="30"/>
      <c r="D12" s="30"/>
      <c r="E12" s="30"/>
      <c r="F12" s="30"/>
      <c r="G12" s="30"/>
      <c r="H12" s="30" t="s">
        <v>72</v>
      </c>
      <c r="I12" s="30"/>
      <c r="K12" s="5"/>
      <c r="L12" s="5"/>
      <c r="P12" s="2" t="s">
        <v>159</v>
      </c>
      <c r="Q12" s="107">
        <f>Q11*48</f>
        <v>0</v>
      </c>
      <c r="R12" s="107">
        <f>R11</f>
        <v>0</v>
      </c>
      <c r="S12" s="107">
        <f>S11</f>
        <v>0</v>
      </c>
      <c r="T12" s="107">
        <f>T11*48</f>
        <v>0</v>
      </c>
    </row>
    <row r="13" spans="1:12" ht="15">
      <c r="A13" s="30"/>
      <c r="B13" s="30"/>
      <c r="C13" s="30"/>
      <c r="D13" s="30"/>
      <c r="E13" s="30"/>
      <c r="F13" s="30"/>
      <c r="G13" s="30"/>
      <c r="H13" s="30"/>
      <c r="I13" s="30"/>
      <c r="K13" s="5"/>
      <c r="L13" s="5"/>
    </row>
    <row r="14" ht="15.75" thickBot="1"/>
    <row r="15" spans="1:7" ht="15.75" thickBot="1">
      <c r="A15" s="27" t="s">
        <v>118</v>
      </c>
      <c r="B15" s="28"/>
      <c r="C15" s="28"/>
      <c r="D15" s="28"/>
      <c r="E15" s="28" t="s">
        <v>123</v>
      </c>
      <c r="F15" s="28"/>
      <c r="G15" s="29">
        <v>774262742</v>
      </c>
    </row>
  </sheetData>
  <mergeCells count="8">
    <mergeCell ref="Q1:Q2"/>
    <mergeCell ref="R1:R2"/>
    <mergeCell ref="S1:S2"/>
    <mergeCell ref="T1:T2"/>
    <mergeCell ref="Q9:Q10"/>
    <mergeCell ref="R9:R10"/>
    <mergeCell ref="S9:S10"/>
    <mergeCell ref="T9:T1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 topLeftCell="A1">
      <selection activeCell="L16" sqref="L16"/>
    </sheetView>
  </sheetViews>
  <sheetFormatPr defaultColWidth="9.140625" defaultRowHeight="15"/>
  <cols>
    <col min="7" max="7" width="10.00390625" style="0" bestFit="1" customWidth="1"/>
    <col min="13" max="13" width="10.140625" style="0" bestFit="1" customWidth="1"/>
    <col min="15" max="15" width="10.140625" style="0" bestFit="1" customWidth="1"/>
    <col min="17" max="17" width="16.421875" style="0" customWidth="1"/>
    <col min="18" max="18" width="13.57421875" style="0" customWidth="1"/>
    <col min="19" max="19" width="15.57421875" style="0" customWidth="1"/>
    <col min="20" max="20" width="18.8515625" style="0" customWidth="1"/>
  </cols>
  <sheetData>
    <row r="1" spans="4:20" ht="15.75" customHeight="1">
      <c r="D1" s="47" t="s">
        <v>108</v>
      </c>
      <c r="I1" s="3"/>
      <c r="J1" s="10" t="s">
        <v>33</v>
      </c>
      <c r="K1" s="8" t="s">
        <v>36</v>
      </c>
      <c r="L1" s="6" t="s">
        <v>35</v>
      </c>
      <c r="M1" s="156" t="s">
        <v>152</v>
      </c>
      <c r="N1" s="155"/>
      <c r="O1" s="154" t="s">
        <v>153</v>
      </c>
      <c r="P1" s="155"/>
      <c r="Q1" s="134" t="s">
        <v>155</v>
      </c>
      <c r="R1" s="136" t="s">
        <v>179</v>
      </c>
      <c r="S1" s="138" t="s">
        <v>180</v>
      </c>
      <c r="T1" s="140" t="s">
        <v>156</v>
      </c>
    </row>
    <row r="2" spans="4:20" ht="15">
      <c r="D2" s="1" t="s">
        <v>15</v>
      </c>
      <c r="H2" t="s">
        <v>14</v>
      </c>
      <c r="I2" s="3"/>
      <c r="J2" s="11" t="s">
        <v>32</v>
      </c>
      <c r="K2" s="9" t="s">
        <v>34</v>
      </c>
      <c r="L2" s="7" t="s">
        <v>34</v>
      </c>
      <c r="M2" s="66"/>
      <c r="N2" s="64"/>
      <c r="O2" s="68"/>
      <c r="P2" s="64"/>
      <c r="Q2" s="135"/>
      <c r="R2" s="137"/>
      <c r="S2" s="139"/>
      <c r="T2" s="140"/>
    </row>
    <row r="3" spans="9:16" ht="15">
      <c r="I3" s="3"/>
      <c r="J3" s="13"/>
      <c r="K3" s="16"/>
      <c r="L3" s="12"/>
      <c r="M3" s="49"/>
      <c r="N3" s="50"/>
      <c r="O3" s="63"/>
      <c r="P3" s="50"/>
    </row>
    <row r="4" spans="1:20" ht="15">
      <c r="A4" t="s">
        <v>109</v>
      </c>
      <c r="C4" t="s">
        <v>110</v>
      </c>
      <c r="D4" t="s">
        <v>111</v>
      </c>
      <c r="F4" t="s">
        <v>112</v>
      </c>
      <c r="H4">
        <v>2014</v>
      </c>
      <c r="I4" s="3"/>
      <c r="J4" s="13">
        <v>4</v>
      </c>
      <c r="K4" s="16">
        <v>4</v>
      </c>
      <c r="L4" s="12">
        <v>0</v>
      </c>
      <c r="M4" s="66">
        <v>42395</v>
      </c>
      <c r="N4" s="50"/>
      <c r="O4" s="68">
        <v>43405</v>
      </c>
      <c r="P4" s="63"/>
      <c r="Q4" s="110"/>
      <c r="R4" s="110"/>
      <c r="S4" s="110"/>
      <c r="T4" s="110"/>
    </row>
    <row r="5" spans="9:20" ht="15">
      <c r="I5" s="3"/>
      <c r="J5" s="13"/>
      <c r="K5" s="16"/>
      <c r="L5" s="12"/>
      <c r="M5" s="49"/>
      <c r="N5" s="50"/>
      <c r="O5" s="63"/>
      <c r="P5" s="127" t="s">
        <v>159</v>
      </c>
      <c r="Q5" s="113">
        <f>Q4*48</f>
        <v>0</v>
      </c>
      <c r="R5" s="113">
        <f>R4</f>
        <v>0</v>
      </c>
      <c r="S5" s="113">
        <f>S4</f>
        <v>0</v>
      </c>
      <c r="T5" s="113">
        <f>T4*48</f>
        <v>0</v>
      </c>
    </row>
    <row r="6" ht="15.75" thickBot="1"/>
    <row r="7" spans="1:7" ht="15.75" thickBot="1">
      <c r="A7" s="27" t="s">
        <v>118</v>
      </c>
      <c r="B7" s="28"/>
      <c r="C7" s="28"/>
      <c r="D7" s="28"/>
      <c r="E7" s="28" t="s">
        <v>124</v>
      </c>
      <c r="F7" s="28"/>
      <c r="G7" s="29">
        <v>608959502</v>
      </c>
    </row>
  </sheetData>
  <mergeCells count="4">
    <mergeCell ref="Q1:Q2"/>
    <mergeCell ref="R1:R2"/>
    <mergeCell ref="S1:S2"/>
    <mergeCell ref="T1:T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 topLeftCell="A1">
      <selection activeCell="H13" sqref="H13"/>
    </sheetView>
  </sheetViews>
  <sheetFormatPr defaultColWidth="9.140625" defaultRowHeight="15"/>
  <cols>
    <col min="4" max="4" width="14.421875" style="0" customWidth="1"/>
    <col min="5" max="5" width="9.8515625" style="0" customWidth="1"/>
    <col min="7" max="7" width="15.57421875" style="0" customWidth="1"/>
    <col min="8" max="8" width="17.140625" style="0" customWidth="1"/>
    <col min="11" max="11" width="13.57421875" style="0" customWidth="1"/>
    <col min="12" max="12" width="16.00390625" style="0" customWidth="1"/>
    <col min="17" max="17" width="16.140625" style="0" customWidth="1"/>
    <col min="18" max="18" width="17.00390625" style="0" customWidth="1"/>
    <col min="19" max="19" width="17.7109375" style="0" customWidth="1"/>
    <col min="20" max="20" width="17.57421875" style="0" customWidth="1"/>
  </cols>
  <sheetData>
    <row r="1" spans="1:20" ht="15" customHeight="1">
      <c r="A1" t="s">
        <v>113</v>
      </c>
      <c r="Q1" s="134" t="s">
        <v>155</v>
      </c>
      <c r="R1" s="136" t="s">
        <v>179</v>
      </c>
      <c r="S1" s="138" t="s">
        <v>180</v>
      </c>
      <c r="T1" s="140" t="s">
        <v>156</v>
      </c>
    </row>
    <row r="2" spans="1:20" ht="15" customHeight="1">
      <c r="A2" s="70" t="s">
        <v>40</v>
      </c>
      <c r="B2" s="71"/>
      <c r="C2" s="64"/>
      <c r="D2" s="64" t="s">
        <v>41</v>
      </c>
      <c r="E2" s="71" t="s">
        <v>42</v>
      </c>
      <c r="F2" s="64" t="s">
        <v>43</v>
      </c>
      <c r="G2" s="64" t="s">
        <v>44</v>
      </c>
      <c r="H2" s="64" t="s">
        <v>45</v>
      </c>
      <c r="I2" s="64" t="s">
        <v>46</v>
      </c>
      <c r="J2" s="64"/>
      <c r="K2" s="64" t="s">
        <v>61</v>
      </c>
      <c r="L2" s="64" t="s">
        <v>62</v>
      </c>
      <c r="M2" s="154" t="s">
        <v>152</v>
      </c>
      <c r="N2" s="155"/>
      <c r="O2" s="154" t="s">
        <v>153</v>
      </c>
      <c r="P2" s="155"/>
      <c r="Q2" s="151"/>
      <c r="R2" s="137"/>
      <c r="S2" s="139"/>
      <c r="T2" s="138"/>
    </row>
    <row r="3" spans="1:20" ht="15">
      <c r="A3" s="71" t="s">
        <v>114</v>
      </c>
      <c r="B3" s="71"/>
      <c r="C3" s="64"/>
      <c r="D3" s="64" t="s">
        <v>115</v>
      </c>
      <c r="E3" s="71">
        <v>2015</v>
      </c>
      <c r="F3" s="64" t="s">
        <v>116</v>
      </c>
      <c r="G3" s="64" t="s">
        <v>117</v>
      </c>
      <c r="H3" s="72">
        <v>5</v>
      </c>
      <c r="I3" s="64" t="s">
        <v>154</v>
      </c>
      <c r="J3" s="64"/>
      <c r="K3" s="64" t="s">
        <v>63</v>
      </c>
      <c r="L3" s="64" t="s">
        <v>64</v>
      </c>
      <c r="M3" s="149">
        <v>43106</v>
      </c>
      <c r="N3" s="150"/>
      <c r="O3" s="152" t="s">
        <v>184</v>
      </c>
      <c r="P3" s="153"/>
      <c r="Q3" s="110"/>
      <c r="R3" s="110"/>
      <c r="S3" s="110"/>
      <c r="T3" s="110"/>
    </row>
    <row r="4" spans="16:20" ht="15.75" thickBot="1">
      <c r="P4" s="2" t="s">
        <v>159</v>
      </c>
      <c r="Q4" s="107">
        <f>Q3*48</f>
        <v>0</v>
      </c>
      <c r="R4" s="107">
        <f>R3</f>
        <v>0</v>
      </c>
      <c r="S4" s="107">
        <f>S3</f>
        <v>0</v>
      </c>
      <c r="T4" s="107">
        <f>T3*48</f>
        <v>0</v>
      </c>
    </row>
    <row r="5" spans="1:7" ht="15">
      <c r="A5" s="35" t="s">
        <v>118</v>
      </c>
      <c r="B5" s="34"/>
      <c r="C5" s="34"/>
      <c r="D5" s="34"/>
      <c r="E5" s="34" t="s">
        <v>125</v>
      </c>
      <c r="F5" s="34"/>
      <c r="G5" s="31">
        <v>725801132</v>
      </c>
    </row>
    <row r="6" spans="1:7" ht="15.75" thickBot="1">
      <c r="A6" s="26"/>
      <c r="B6" s="22"/>
      <c r="C6" s="22"/>
      <c r="D6" s="22"/>
      <c r="E6" s="22" t="s">
        <v>126</v>
      </c>
      <c r="F6" s="22"/>
      <c r="G6" s="24">
        <v>724007998</v>
      </c>
    </row>
    <row r="11" ht="15">
      <c r="I11" s="73"/>
    </row>
  </sheetData>
  <mergeCells count="6">
    <mergeCell ref="M3:N3"/>
    <mergeCell ref="Q1:Q2"/>
    <mergeCell ref="R1:R2"/>
    <mergeCell ref="S1:S2"/>
    <mergeCell ref="T1:T2"/>
    <mergeCell ref="O3:P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>
      <selection activeCell="C3" sqref="C3"/>
    </sheetView>
  </sheetViews>
  <sheetFormatPr defaultColWidth="9.140625" defaultRowHeight="15"/>
  <cols>
    <col min="1" max="1" width="20.57421875" style="0" customWidth="1"/>
    <col min="2" max="2" width="21.57421875" style="0" customWidth="1"/>
    <col min="3" max="3" width="27.00390625" style="0" customWidth="1"/>
  </cols>
  <sheetData>
    <row r="1" ht="15">
      <c r="A1" s="2" t="s">
        <v>181</v>
      </c>
    </row>
    <row r="2" spans="1:5" ht="42.75" customHeight="1">
      <c r="A2" s="102" t="s">
        <v>182</v>
      </c>
      <c r="B2" s="102" t="s">
        <v>183</v>
      </c>
      <c r="C2" s="102" t="s">
        <v>162</v>
      </c>
      <c r="D2" s="102"/>
      <c r="E2" s="102"/>
    </row>
    <row r="3" spans="1:3" ht="15">
      <c r="A3" s="104"/>
      <c r="B3" s="105">
        <v>1000</v>
      </c>
      <c r="C3" s="107">
        <f>A3*B3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MadlikM</dc:creator>
  <cp:keywords/>
  <dc:description/>
  <cp:lastModifiedBy>potmesill</cp:lastModifiedBy>
  <cp:lastPrinted>2017-03-08T13:06:59Z</cp:lastPrinted>
  <dcterms:created xsi:type="dcterms:W3CDTF">2017-02-23T13:04:05Z</dcterms:created>
  <dcterms:modified xsi:type="dcterms:W3CDTF">2019-06-18T07:09:42Z</dcterms:modified>
  <cp:category/>
  <cp:version/>
  <cp:contentType/>
  <cp:contentStatus/>
</cp:coreProperties>
</file>