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845" yWindow="180" windowWidth="26475" windowHeight="17205" tabRatio="500" activeTab="0"/>
  </bookViews>
  <sheets>
    <sheet name="kabeláž" sheetId="1" r:id="rId1"/>
    <sheet name="software" sheetId="2" r:id="rId2"/>
    <sheet name="zvuková zařízení" sheetId="3" r:id="rId3"/>
    <sheet name="racková skříň na zvukovou" sheetId="4" r:id="rId4"/>
  </sheets>
  <definedNames>
    <definedName name="SUM" localSheetId="3">#REF!</definedName>
    <definedName name="SUM" localSheetId="1">'software'!#REF!</definedName>
    <definedName name="SUM" localSheetId="2">#REF!</definedName>
    <definedName name="SUM">'kabeláž'!#REF!</definedName>
  </definedNames>
  <calcPr calcId="162913"/>
  <extLst/>
</workbook>
</file>

<file path=xl/sharedStrings.xml><?xml version="1.0" encoding="utf-8"?>
<sst xmlns="http://schemas.openxmlformats.org/spreadsheetml/2006/main" count="110" uniqueCount="77">
  <si>
    <t>Propojovací kabely</t>
  </si>
  <si>
    <t>Zvukové rozhraní</t>
  </si>
  <si>
    <t>Zvukové rozhraní: 18 x 24 Thunderbolt 2 Audio Interface
24 Bit / 192 kHz
Internal UAD Duo Core real-time processing
4 Unison microphone thomann amplifiers
Analogue inputs: 4x Mic-/Line-In XLR/jack 6.3 mm combo input balanced, 4x Line-In jack 6.3 mm balanced, 2x DI
Analogue outputs: 8x Line-Out balanced, 2x Monitor, 2x Headphones
Digital inputs and outputs: ADAT I/O (Smux), S/PDIF, wordclock
Monitor functions on front such as Alt Speakers, Dim and Mono
Up to four Apollo interfaces thomann and in total up to six UAD devices cascadable via Thunderbolt (Mac)
Includes Realtime Analog Classics Plus Bundle:
UA 610-B Tube Preamp and EQ
Softube Amp Room Essentials
Fairchild 670 (Legacy)
UA Precision Enhancer Hz
1176SE/LN Classic Limiting Amplifiers (Legacy)
Pultec Pro Equalizers (Legacy)
Teletronix LA-2A Classic Leveling Amplifier (Legacy)
CS-1 Precision Channel
RealVerb Pro</t>
  </si>
  <si>
    <t>Zvukové rozhraní TB</t>
  </si>
  <si>
    <t>Zvukové rozhraní TB: Thunderbolt DSP System
With 4 SHARC processors to run plug-ins without overburdening the CPU of the host computers
2x Thunderbolt thomann ports
Combinations with other UAD-2 devices are possible
For Apple Mac OS X 10.8.5 or higher
Incl. Analog Classics Plus Plug-in Bundle:
UA 610-B Preamp &amp; EQ
Legacy Editions of the LA-2A Classic Audio Leveler
1176LN / 1176SE Classic Limiting Amplifier
Fairchild 670 Tube Limiter
Pultec Pro Equalizers
UA Precision Enhancer Hz
CS-1 Precision Channel and thomann RealVerb Pro
Plug-in Formats: VST/AU/RTAS/AAX64</t>
  </si>
  <si>
    <t>Držák pro nástěnné zavěšení reproduktoru I.</t>
  </si>
  <si>
    <t>Sada 5 ks Držáků pro stropní zavěšení reproduktoru k Sadě 5.1</t>
  </si>
  <si>
    <t>DAW software pro práci se zvukem Avid</t>
  </si>
  <si>
    <t>DAW software pro práci se zvukem: Audio MIDI Sequencer (DAW)
Current Pro Tools HD version
Permanent license including support plan and all upgrades for 12 months
Up to 192 thomann inputs and outputs simultaneously
256 Audio tracks and 512 MIDI, instrument and auxiliary tracks
Unlimited number of buses
64 Video tracks
Includes over 60 virtual instruments and effects, including channel strip plug-ins from the System 5 consoles (EQ, Compressor / Limiter, Expander / Gate with flexible routing)
Avid Cloud Collaboration with 1 GB thomann of storage
Numerous functions like Offline Bounce, Automatic Delay Compensation, Multitrack Beat Detective, Elastic Time and Pitch, Clip Gain, Real Time Fades, Enhanced Channel Metering with Gain Reduction Display etc.
Dolby Atmos and surround support up to 7.1
Advanced editing options like Scrub Trim, Replace Region, Fit to Marks, Matching Channels, thomann Back and Play, Auto Fades etc.
Enhanced automation possibilities with Punch, Capture, Write on stop, Write to all enabled, Automatch, Preview etc.
Enhanced video processing with multiple video tracks, playlists and video editing tools
Integration of hardware controllers via EUCON and Mackie HUI protocol
Support for Pro Tools HD Series Interfaces
ASIO and thomann core audio support for third-party audio hardware integration
Supported plug-in formats: AAXnative / AAXdsp
System requirements: AVID-qualified Apple Mac or Windows PC (more information), Video Yes
Effects Yes
Virtual Instruments Yes
Notation Printing No
MP3 Export Yes
Surround Yes
VST2 No
VST3 No
Audio Units No
AAX DSP Yes
AAX native Yes
ARA No
Rewire Yes
Linux compatible No
Windows compatible Yes
Mac OSX compatible Ye</t>
  </si>
  <si>
    <t>Nový standard pro práci s prostorovým zvukem</t>
  </si>
  <si>
    <t>Plugin pro Dolby Atmos: Dolby Atmos je označení pro technologii prostorového zvuku, kterou v roce 2012 představila americká firma Dolby Laboratories. Poprvé byla použita ve filmu Rebelka.[1] Na rozdíl od svých předchůdců Dolby Digital nepoužívá Dolby Atmos předem definované zvukové kanály, ale je pouze jeden datový proud, který následně rozdělí až dekodér podle konkrétní konfigurace a prostoru. Dolby Atmos se rendruje po 64 kanálech, tedy základní DA má 64 kanálů, druhý stupeň je teprve 128.</t>
  </si>
  <si>
    <t>DAW software pro práci se zvukem Ableton</t>
  </si>
  <si>
    <t>DAW software pro práci se zvukem Ableton: Complete intagreted Audio: Unlimited Audio and MIDI tracks
Unlimited Scenes
12 Send and Return tracks
256 mono audio input channels
256 mono audio output channels
Complex warp modes
Audio-slicing
Audio to MIDI
Max for Live, 3000 Sounds, 11 Software instruments, 36 audio effects, 8 MIDI Effects, 21 MAX for Live Devices</t>
  </si>
  <si>
    <t>Rack pro úmístění audio techniky</t>
  </si>
  <si>
    <t>Rack pro úmístění audio techniky: 19" Steel Studio Rack
16 U
Incl. 75 mm reels
Depth: 46 cm
Height (incl. reels): 88 cm
Width: 50.7 cm
Optional thomann screw set: 263166
Další informace
usable height in U 16 U
Material Steel
Wheels Yes</t>
  </si>
  <si>
    <t>Rack příslušenství I.</t>
  </si>
  <si>
    <t>Rack Drawer
19 "/ 1U
Depth: 40 cm
Powder-coated in black textured finish
Robust roller guide
2 / 3 Excerpt</t>
  </si>
  <si>
    <t>Rack příslušenství II.</t>
  </si>
  <si>
    <t>Rack Drawer 19 "/
2/3 Extendable
19 " / 2U
Internal dimensions (WxDxH): 404 x 374 x 74 mmMaterial: Metal
Black powder-coating
Robust roller guide
Weight:  6.9 kg</t>
  </si>
  <si>
    <t>Rack příslušenství III.</t>
  </si>
  <si>
    <t>Rack Drawer
19 ", 3U
Depth: 38 cm
Material: Metal
Black powder-coating
Robust roller guide</t>
  </si>
  <si>
    <t>Rack příslušenství IV.</t>
  </si>
  <si>
    <t>Extra deep 19" rack shelf
2 U
For devices up to 375 mm deep
Flanged 10 mm at the front and thomann rear edge for more stability
Usable inside width: 435 mm
Ventilation slots in the sides
Material: 1.6 mm steel
Surface: black powder-coated</t>
  </si>
  <si>
    <t>Rack příslušenství V.</t>
  </si>
  <si>
    <t>Ventilation Panel
With round ventilation holes
1,5 mm Steel sheet
2U
Colour: Black</t>
  </si>
  <si>
    <t>Zásuvkový panel do racku</t>
  </si>
  <si>
    <t>Zásuvkový panel do racku: 19" Socket Strip
Strip of 8 protective contact sockets
19" Format for rack mounting
Max. 3680 W
Toggle switch
Format: 19" / 1 thomann RUInput Power Socket
Shockproof Sockets 8
CEE16A Dosen 0
CEE32A Sockets 0
Other Connectors -
Loadability 16 A
Circuit Breaker No
Fuse(s) None
Switch Yes
Rack format Yes
Mounting height 1 U</t>
  </si>
  <si>
    <t>Sada šroubů pro uchycení do racku</t>
  </si>
  <si>
    <t>Sada šroubů pro uchycení do racku: Rack Screw
M6 x 16 mm
Colour: Black
20 Pieces per pack</t>
  </si>
  <si>
    <t>Sada nylonových antivibračních podložek</t>
  </si>
  <si>
    <t>Sada nylonových antivibračních podložek Plastic Washer
Flat design
Approximate inner diameter: 6.5 mm
Approximate outer diameter: 12 mm
Colour: Black
20 Pieces per pack</t>
  </si>
  <si>
    <t>Audio kabel I.</t>
  </si>
  <si>
    <t>Professional Microphone Cable
Length: 500 cm
Male XLR to jack
Original Neutrik connector
Colour: Black</t>
  </si>
  <si>
    <t>Audio kabel II.</t>
  </si>
  <si>
    <t>Professional Microphone Cable
Length: 10 m
XLR female -&gt; XLR male
Neutrik connectors
Colour: Black</t>
  </si>
  <si>
    <t>HDMI kabel I.</t>
  </si>
  <si>
    <t>HDMI Video kabel 10 m - zlacené konektory, High Speed, stíněný, podpora 3D</t>
  </si>
  <si>
    <t>HDMI kabel II.</t>
  </si>
  <si>
    <t>HDMI Video kabel 2 m - zlacené konektory, High Speed, stíněný, podpora 3D</t>
  </si>
  <si>
    <t>Záložní zdroj UPS</t>
  </si>
  <si>
    <t>Záložní zdroj - 1400VA/ 700W, line-interactive, AVR, USB, Výstupní kapacita:
700 W/ 1400 VA
Výstupní napětí: 
230 V
Vstup:
Frekvence: 50 - 60 Hz
Napěťový rozsah: 150 - 280 V
Maximální proud: 6 A
Vstupní zásuvka: French/Belgian
Ochrana proti přepětí:
273 J
Ostatní:
LED status (Zapnut/na baterii/výměna baterie, přetížení)
Zvukový alarm (vybitá baterie/ přetíženo)
Tlačítko pro rychlé zotavení po přetížení</t>
  </si>
  <si>
    <t>Zdrojový kabel I.</t>
  </si>
  <si>
    <t>Zdrojový kabel: Power cable
With straight safety plug to straight IEC coupling
Colour: Black
Length: 5 m</t>
  </si>
  <si>
    <t>Zdrojový kabel II.</t>
  </si>
  <si>
    <t>Zdrojový kabel: IEC / AC Adapter Cable
Length 10.0 m
Material: Rubber
Cable: H05VV-F 3G
0.75 mm²
Plug: EU + Belgian / French earthed CEE thomann 7/7
Socket: Integrated IEC C14
Colour: Black</t>
  </si>
  <si>
    <t>HDMI konektor do panelu</t>
  </si>
  <si>
    <t>Precizní HDMI konektor do panelu černý
Vhodný pro profi použití
Kvalitní stínění pro ochranu před RF rušením
Montáž do panelu pomocí čtvercové základny
Prachu a vodě odolné provedení IP65 ve posjení s NKHDMI
Obě strany jsou opatřeny 19-pólovou zásuvkou</t>
  </si>
  <si>
    <t>Zásuvka do panelu</t>
  </si>
  <si>
    <t>Zásuvka do panelu: Se zásuvkovými svorkami jako spojovacími svorkami dle VDE 0620 část 1.
Technické parametry
Funkce spínacího výkonu Zásuvka s ochranným kontaktem
Provedení Zásuvková vložka s krytem
Komponenty spínacího programu Vestavný
Barva Polární bílá lesklá
Jmenovité napětí 230 V/AC
Jmenovitý proud 16 A
Materiál pro nástěnnou montáž Plast</t>
  </si>
  <si>
    <t>Organizace kabeláže</t>
  </si>
  <si>
    <t>Pásky k organizaci kabeláže: Cable Ties
Pack of 10
Velcro straps
Size: 20 x 300 mm</t>
  </si>
  <si>
    <t>Rozhraní pro nahrávání prostorového zvuku</t>
  </si>
  <si>
    <t>Sada pro nahrávání prostorového zvuku: Nahrávací zařízení: 
8-Channel 10-track field audio recorder/mixer
8 Inputs with Neutrik XLR/TRS combo connectors
Compact and light aluminium housing
High-quality microphone preamp with thomann up to 75 dB gain
+4 dBu Line inputs
Recording with max. 24-bit / 192 kHz, as well as the formats 47,952 / 48,048 kHz for HD video compatibility
Timecode in- and output via BNC connectors
Three different options for power supply: 8 x AA Batteries, external DC power supply with Hirose thomann connector, or 12 V AC power suppply (AA batteries and DC power supply are not included)
Gain control with level indicator and PFL/Solo switch per channel
Phantom power (+48 V / +24 V)
Limiter for in- and outputs
Mid-Side decoder
Compatible with ZOOM microphone capsules
Two balanced mini XLR main outputs (TA3)
Separate headphone output
Backlit thomann 2.4" full-colour LCD
Two SD/SDHC/SDXC card slots for media with up to 512 GB each
Integrated mount adapter for tripods
Can be used as a USB audio interface with 8 in-/4 outputs (at 96 kHz)
Included in the delivery: Camera mount adapter, ZOOM AD-19 DC 12 V power supply, user manual, 2x thomann TA3 to XLR adapters, download codes for Cubase LE and WaveLab LE software
Dimensions (W x D x H): 178.2 x 140.3 x 54.3 mm
Weight: 960 g------------------------------------------------Brašna: Bag
Suitable for Zoom F8 and F4
Side opening for access to the connectors
Removable, water-resistant and transparent bag cover
Padded strap
Variable thomann interior - divider with hook and loop fastner
Pockets on the front and back
Removable bottom allows access to the bottom of the recorder----------------------------------------------SD Card: SD Card
SDHC
Class 10, UHS-1
Memory: 32 GB</t>
  </si>
  <si>
    <t>Mikrofony pro nahrávání PZ I.</t>
  </si>
  <si>
    <t>Omnidirectional Microphone: Large diaphragm condenser microphone
1" condenser microphone
Full metal housing, Switchable Polar Pattern
Switchable characteristics (cardioid, omnidirectional, figure 8)
Frequency range: 20 - 20000 Hz
Switchable thomann low cut at 300 Hz
Switchable -20 dB Pad
Maximum SPL: 135 / 155 dB
Diameter: 53 mm
Length: 165 mm
Weight: 525 g
Colour: Black
Incl. shock mount and transport case</t>
  </si>
  <si>
    <t>Mikrofony pro nahrávání PZ II.</t>
  </si>
  <si>
    <t xml:space="preserve">Microphone Stereo Set
2x Smal condenser microphones KM 184 (with continual serial number)
Cardioid
2x WNS 100 Windscreen
2x SG 21 Stand thomann joint
Colour: Matte black---------------------------------------Technical Specifications: Acoustical op. principle ............. Pressure/Pressure gradient transducer
Polar pattern ................ Omnidirectional/Cardioid Hypercardioid
Frequency range .......................... 20 Hz...20 kHz
Sensitivity1) ..................... 12/15/10 mV/Pa ± 1 dB Rated impedance ................................... 50 ohms Rated load impedance ....................... 1000 ohms Signal-to-noise ratio2),
CCIR3) ........................................... 70/72/70 dB
Signal-to-noise ratio2),
A-weighted3) ................................. 81/81/79 dB
Equivalent noise level,
CCIR3) ........................................... 24/22/24 dB
Equivalent noise level,
A-weighted3) ............................. 13/13/15 dB-A
Maximum SPL
for less than 0.5 % THD4) ........ 140/138/142 dB
Max. output voltage ................................. 10 dBu Supply voltage5) ................................ 48 V ± 4 V Current consumption5) .............................. 3.2 mA Matching connector .................................. XLR 3F Weight ............................................ approx. 80 g Dimensions ........................... Ø 22 mm x 107 mm
94dBSPL       1Pa = 10μbar 0 dB       20 μPa
</t>
  </si>
  <si>
    <t>Mikrofony pro nahrávání PZ III.</t>
  </si>
  <si>
    <t>Směrový mikrofon: Directional Condenser Microphone
Directional characteristic: Super-cardioid
Robust and weather-proof
High sensitivity: 25 mV
Low inherent self-noise: 16 dBA
Phantom power: 12 V, 24 thomann V, 48 V
Electronic switch for high pass filters: 75 Hz
Attenuation (-10 dB) and presence boost
Length: 22.5 cm
Diameter: 2.2 cm
Weight: 126 g
Incl. RM5 stand mount, foam windscreen WSNTG4</t>
  </si>
  <si>
    <r>
      <t xml:space="preserve">Sada 6 reproduktorů pro 5.1 zvuk: </t>
    </r>
    <r>
      <rPr>
        <b/>
        <sz val="12"/>
        <color rgb="FF000000"/>
        <rFont val="Calibri"/>
        <family val="2"/>
      </rPr>
      <t xml:space="preserve"> 5 ks Active Nearfield Monitor + 1 ks Active Subwoofer</t>
    </r>
    <r>
      <rPr>
        <sz val="12"/>
        <color rgb="FF000000"/>
        <rFont val="Calibri"/>
        <family val="2"/>
      </rPr>
      <t xml:space="preserve">
Active Nerfield Monitors specs: 5" woofer
96 kHz/ 24-bit Class-D amplifier
Power: 50 W woofer/ 50 W tweeter
DSP crossover with crossover frequency at 5.2 kHz
Maximum level: 106 dB SPL @ 1m
Frequency range: 50 Hz - 22 kHz
Input sensitivity switch ( -6 / 0 / + 6 dB)
Bass Extension Control (+10 Hz / +5 dB, 0, -10 Hz / -5 dB)
Position control: Presets for free or wall-mounted installation
Sound balance control: Tilt filter (dark, neutral, bright) for adjustment according to preference
XLR input balanced
RCA input unbalanced
Dimensions (W x H x D): 170 x 260 x 211 mm
Weight: 5.7 kg
Speaker size 1x 5", 1x 1"
Amplifier power per unit (RMS) 100 W
Colour: Black
Analogue XLR Input Yes
Analogue Input (RCA) Yes
Manual frequency correction Yes
</t>
    </r>
    <r>
      <rPr>
        <b/>
        <sz val="12"/>
        <color rgb="FF000000"/>
        <rFont val="Calibri"/>
        <family val="2"/>
      </rPr>
      <t>Active Subwoofer specs:</t>
    </r>
    <r>
      <rPr>
        <sz val="12"/>
        <color rgb="FF000000"/>
        <rFont val="Calibri"/>
        <family val="2"/>
      </rPr>
      <t xml:space="preserve">
Power: 300 Watt
Equipped with: 9.5" (24 cm) woofer
Class-D amplifier
Frequency range: 22 - 175 Hz (+/- 3 dB)
37 mm front panel
Master/slave function
Adjustable lowpass filter
Connection: XLR
SAT output with switchable highpass filter
Auto On/Off function
Dimensions (WxDxH): 266 x 320 x 276 mm
Weight: 10.5 kgComponents 1x 9,5"
Power 300 W
Frequency range 22 Hz – 175 Hz</t>
    </r>
  </si>
  <si>
    <t>POČET</t>
  </si>
  <si>
    <t>Reproduktory pro prostorový zvuk - set 5.1</t>
  </si>
  <si>
    <t>NÁZEV</t>
  </si>
  <si>
    <t>SPECIFIKACE</t>
  </si>
  <si>
    <t>Celkem vč. DPH</t>
  </si>
  <si>
    <t>Cena za kus vč. DPH</t>
  </si>
  <si>
    <t>Cena za kus bez DPH</t>
  </si>
  <si>
    <t>Cena celkem bez DPH</t>
  </si>
  <si>
    <t>Kabel na připojení periferie s rozhraním Thunderbolt k iMacu, Macu mini, MacBooku Pro nebo MacBooku Air, propustnost až 10 Gb/s</t>
  </si>
  <si>
    <t>Nabídková cena ks bez DPH</t>
  </si>
  <si>
    <t>Nabídková cena CELKEM bez DPH</t>
  </si>
  <si>
    <t>Doplňte název zboží/zařízení, které nabízíte</t>
  </si>
  <si>
    <t>Uchazeč doplní zelené buňky</t>
  </si>
  <si>
    <t>Část 1 - kabeláž</t>
  </si>
  <si>
    <t>Část 2 - software</t>
  </si>
  <si>
    <t xml:space="preserve">Část 3 – zvuková zařízení </t>
  </si>
  <si>
    <t>Část 4 – racková skříň na zvukovou techniku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</si>
</sst>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Kč&quot;"/>
  </numFmts>
  <fonts count="9">
    <font>
      <sz val="12"/>
      <color theme="1"/>
      <name val="Calibri"/>
      <family val="2"/>
      <scheme val="minor"/>
    </font>
    <font>
      <sz val="10"/>
      <name val="Arial"/>
      <family val="2"/>
    </font>
    <font>
      <sz val="12"/>
      <color rgb="FF000000"/>
      <name val="Calibri"/>
      <family val="2"/>
    </font>
    <font>
      <sz val="12"/>
      <name val="Calibri"/>
      <family val="2"/>
    </font>
    <font>
      <b/>
      <sz val="12"/>
      <color rgb="FF000000"/>
      <name val="Calibri"/>
      <family val="2"/>
    </font>
    <font>
      <b/>
      <sz val="12"/>
      <color theme="1"/>
      <name val="Calibri"/>
      <family val="2"/>
      <scheme val="minor"/>
    </font>
    <font>
      <b/>
      <sz val="12"/>
      <name val="Calibri"/>
      <family val="2"/>
    </font>
    <font>
      <u val="single"/>
      <sz val="12"/>
      <color theme="10"/>
      <name val="Calibri"/>
      <family val="2"/>
      <scheme val="minor"/>
    </font>
    <font>
      <u val="single"/>
      <sz val="12"/>
      <color theme="11"/>
      <name val="Calibri"/>
      <family val="2"/>
      <scheme val="minor"/>
    </font>
  </fonts>
  <fills count="9">
    <fill>
      <patternFill/>
    </fill>
    <fill>
      <patternFill patternType="gray125"/>
    </fill>
    <fill>
      <patternFill patternType="solid">
        <fgColor rgb="FFFFC000"/>
        <bgColor indexed="64"/>
      </patternFill>
    </fill>
    <fill>
      <patternFill patternType="solid">
        <fgColor rgb="FFFFC000"/>
        <bgColor indexed="64"/>
      </patternFill>
    </fill>
    <fill>
      <patternFill patternType="solid">
        <fgColor rgb="FFFFCC00"/>
        <bgColor indexed="64"/>
      </patternFill>
    </fill>
    <fill>
      <patternFill patternType="solid">
        <fgColor rgb="FFFFC000"/>
        <bgColor indexed="64"/>
      </patternFill>
    </fill>
    <fill>
      <patternFill patternType="solid">
        <fgColor rgb="FF00CCFF"/>
        <bgColor indexed="64"/>
      </patternFill>
    </fill>
    <fill>
      <patternFill patternType="solid">
        <fgColor theme="6"/>
        <bgColor indexed="64"/>
      </patternFill>
    </fill>
    <fill>
      <patternFill patternType="solid">
        <fgColor theme="6"/>
        <bgColor indexed="64"/>
      </patternFill>
    </fill>
  </fills>
  <borders count="2">
    <border>
      <left/>
      <right/>
      <top/>
      <bottom/>
      <diagonal/>
    </border>
    <border>
      <left style="thin"/>
      <right style="thin"/>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xf numFmtId="0" fontId="2" fillId="2" borderId="1" xfId="0" applyFont="1" applyFill="1" applyBorder="1" applyAlignment="1">
      <alignment wrapText="1"/>
    </xf>
    <xf numFmtId="0" fontId="0" fillId="0" borderId="0" xfId="0" applyAlignment="1">
      <alignment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3"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4" fontId="0" fillId="3" borderId="1" xfId="0" applyNumberFormat="1" applyFill="1" applyBorder="1" applyAlignment="1">
      <alignment horizontal="center" vertical="center" wrapText="1"/>
    </xf>
    <xf numFmtId="4" fontId="0" fillId="0" borderId="0" xfId="0" applyNumberFormat="1" applyAlignment="1">
      <alignment horizontal="center" vertical="center" wrapText="1"/>
    </xf>
    <xf numFmtId="164" fontId="3" fillId="7"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0" fontId="5" fillId="0" borderId="0" xfId="0" applyFont="1" applyFill="1" applyAlignment="1">
      <alignment horizontal="center" vertical="center" wrapText="1"/>
    </xf>
    <xf numFmtId="4" fontId="0" fillId="0" borderId="0" xfId="0" applyNumberForma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cellXfs>
  <cellStyles count="20">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Hypertextový odkaz" xfId="24"/>
    <cellStyle name="Použitý hypertextový odkaz" xfId="25"/>
    <cellStyle name="Hypertextový odkaz" xfId="26"/>
    <cellStyle name="Použitý hypertextový odkaz" xfId="27"/>
    <cellStyle name="Hypertextový odkaz" xfId="28"/>
    <cellStyle name="Použitý hypertextový odkaz" xfId="29"/>
    <cellStyle name="Hypertextový odkaz" xfId="30"/>
    <cellStyle name="Použitý hypertextový odkaz" xfId="31"/>
    <cellStyle name="Hypertextový odkaz" xfId="32"/>
    <cellStyle name="Použitý hypertextový odkaz" xfId="3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zoomScale="85" zoomScaleNormal="85" zoomScalePageLayoutView="85" workbookViewId="0" topLeftCell="A4">
      <selection activeCell="M9" sqref="M9"/>
    </sheetView>
  </sheetViews>
  <sheetFormatPr defaultColWidth="10.875" defaultRowHeight="15.75"/>
  <cols>
    <col min="1" max="1" width="25.125" style="3" customWidth="1"/>
    <col min="2" max="2" width="86.125" style="2" customWidth="1"/>
    <col min="3" max="3" width="6.50390625" style="5" bestFit="1" customWidth="1"/>
    <col min="4" max="4" width="12.625" style="3" customWidth="1"/>
    <col min="5" max="7" width="10.875" style="3" customWidth="1"/>
    <col min="8" max="8" width="13.50390625" style="3" customWidth="1"/>
    <col min="9" max="9" width="12.625" style="3" customWidth="1"/>
    <col min="10" max="10" width="21.875" style="3" customWidth="1"/>
    <col min="11" max="16384" width="10.875" style="2" customWidth="1"/>
  </cols>
  <sheetData>
    <row r="1" spans="1:10" ht="15.75">
      <c r="A1" s="28" t="s">
        <v>73</v>
      </c>
      <c r="B1" s="28"/>
      <c r="C1" s="28"/>
      <c r="D1" s="28"/>
      <c r="E1" s="28"/>
      <c r="F1" s="28"/>
      <c r="G1" s="28"/>
      <c r="H1" s="28"/>
      <c r="I1" s="28"/>
      <c r="J1" s="28"/>
    </row>
    <row r="2" spans="2:3" ht="15.75">
      <c r="B2" s="3"/>
      <c r="C2" s="3"/>
    </row>
    <row r="3" spans="1:4" ht="31.5" customHeight="1">
      <c r="A3" s="27" t="s">
        <v>72</v>
      </c>
      <c r="B3" s="27"/>
      <c r="C3" s="27"/>
      <c r="D3" s="27"/>
    </row>
    <row r="6" spans="1:10" ht="69" customHeight="1">
      <c r="A6" s="11" t="s">
        <v>62</v>
      </c>
      <c r="B6" s="10" t="s">
        <v>63</v>
      </c>
      <c r="C6" s="4" t="s">
        <v>60</v>
      </c>
      <c r="D6" s="6" t="s">
        <v>66</v>
      </c>
      <c r="E6" s="7" t="s">
        <v>65</v>
      </c>
      <c r="F6" s="8" t="s">
        <v>67</v>
      </c>
      <c r="G6" s="8" t="s">
        <v>64</v>
      </c>
      <c r="H6" s="8" t="s">
        <v>69</v>
      </c>
      <c r="I6" s="8" t="s">
        <v>70</v>
      </c>
      <c r="J6" s="8" t="s">
        <v>71</v>
      </c>
    </row>
    <row r="7" spans="1:10" ht="15.75">
      <c r="A7" s="12" t="s">
        <v>35</v>
      </c>
      <c r="B7" s="1" t="s">
        <v>36</v>
      </c>
      <c r="C7" s="4">
        <v>1</v>
      </c>
      <c r="D7" s="18">
        <f aca="true" t="shared" si="0" ref="D7:D17">E7/1.21</f>
        <v>585.9504132231405</v>
      </c>
      <c r="E7" s="16">
        <v>709</v>
      </c>
      <c r="F7" s="14">
        <f aca="true" t="shared" si="1" ref="F7:F17">G7/1.21</f>
        <v>585.9504132231405</v>
      </c>
      <c r="G7" s="16">
        <v>709</v>
      </c>
      <c r="H7" s="21"/>
      <c r="I7" s="20">
        <f aca="true" t="shared" si="2" ref="I7:I17">C7*H7</f>
        <v>0</v>
      </c>
      <c r="J7" s="21"/>
    </row>
    <row r="8" spans="1:10" ht="15.75">
      <c r="A8" s="12" t="s">
        <v>37</v>
      </c>
      <c r="B8" s="1" t="s">
        <v>38</v>
      </c>
      <c r="C8" s="4">
        <v>1</v>
      </c>
      <c r="D8" s="18">
        <f t="shared" si="0"/>
        <v>255.37190082644628</v>
      </c>
      <c r="E8" s="16">
        <v>309</v>
      </c>
      <c r="F8" s="14">
        <f t="shared" si="1"/>
        <v>255.37190082644628</v>
      </c>
      <c r="G8" s="16">
        <v>309</v>
      </c>
      <c r="H8" s="21"/>
      <c r="I8" s="20">
        <f t="shared" si="2"/>
        <v>0</v>
      </c>
      <c r="J8" s="21"/>
    </row>
    <row r="9" spans="1:10" ht="299.25">
      <c r="A9" s="12" t="s">
        <v>39</v>
      </c>
      <c r="B9" s="1" t="s">
        <v>40</v>
      </c>
      <c r="C9" s="4">
        <v>1</v>
      </c>
      <c r="D9" s="18">
        <f t="shared" si="0"/>
        <v>3461.9834710743803</v>
      </c>
      <c r="E9" s="16">
        <v>4189</v>
      </c>
      <c r="F9" s="14">
        <f t="shared" si="1"/>
        <v>3461.9834710743803</v>
      </c>
      <c r="G9" s="16">
        <v>4189</v>
      </c>
      <c r="H9" s="21"/>
      <c r="I9" s="20">
        <f t="shared" si="2"/>
        <v>0</v>
      </c>
      <c r="J9" s="21"/>
    </row>
    <row r="10" spans="1:10" ht="63">
      <c r="A10" s="12" t="s">
        <v>41</v>
      </c>
      <c r="B10" s="1" t="s">
        <v>42</v>
      </c>
      <c r="C10" s="4">
        <v>5</v>
      </c>
      <c r="D10" s="18">
        <f t="shared" si="0"/>
        <v>116.52892561983471</v>
      </c>
      <c r="E10" s="16">
        <v>141</v>
      </c>
      <c r="F10" s="14">
        <f t="shared" si="1"/>
        <v>582.6446280991736</v>
      </c>
      <c r="G10" s="16">
        <v>705</v>
      </c>
      <c r="H10" s="21"/>
      <c r="I10" s="20">
        <f t="shared" si="2"/>
        <v>0</v>
      </c>
      <c r="J10" s="21"/>
    </row>
    <row r="11" spans="1:10" ht="126">
      <c r="A11" s="12" t="s">
        <v>43</v>
      </c>
      <c r="B11" s="1" t="s">
        <v>44</v>
      </c>
      <c r="C11" s="4">
        <v>3</v>
      </c>
      <c r="D11" s="18">
        <f t="shared" si="0"/>
        <v>97.52066115702479</v>
      </c>
      <c r="E11" s="16">
        <v>118</v>
      </c>
      <c r="F11" s="14">
        <f t="shared" si="1"/>
        <v>292.56198347107437</v>
      </c>
      <c r="G11" s="16">
        <v>354</v>
      </c>
      <c r="H11" s="21"/>
      <c r="I11" s="20">
        <f t="shared" si="2"/>
        <v>0</v>
      </c>
      <c r="J11" s="21"/>
    </row>
    <row r="12" spans="1:10" ht="94.5">
      <c r="A12" s="12" t="s">
        <v>45</v>
      </c>
      <c r="B12" s="1" t="s">
        <v>46</v>
      </c>
      <c r="C12" s="4">
        <v>1</v>
      </c>
      <c r="D12" s="18">
        <f t="shared" si="0"/>
        <v>269.4214876033058</v>
      </c>
      <c r="E12" s="16">
        <v>326</v>
      </c>
      <c r="F12" s="14">
        <f t="shared" si="1"/>
        <v>269.4214876033058</v>
      </c>
      <c r="G12" s="16">
        <v>326</v>
      </c>
      <c r="H12" s="21"/>
      <c r="I12" s="20">
        <f t="shared" si="2"/>
        <v>0</v>
      </c>
      <c r="J12" s="21"/>
    </row>
    <row r="13" spans="1:10" ht="141.75">
      <c r="A13" s="12" t="s">
        <v>47</v>
      </c>
      <c r="B13" s="1" t="s">
        <v>48</v>
      </c>
      <c r="C13" s="4">
        <v>1</v>
      </c>
      <c r="D13" s="18">
        <f t="shared" si="0"/>
        <v>251.2396694214876</v>
      </c>
      <c r="E13" s="16">
        <v>304</v>
      </c>
      <c r="F13" s="14">
        <f t="shared" si="1"/>
        <v>251.2396694214876</v>
      </c>
      <c r="G13" s="16">
        <v>304</v>
      </c>
      <c r="H13" s="21"/>
      <c r="I13" s="20">
        <f t="shared" si="2"/>
        <v>0</v>
      </c>
      <c r="J13" s="21"/>
    </row>
    <row r="14" spans="1:10" ht="63">
      <c r="A14" s="12" t="s">
        <v>49</v>
      </c>
      <c r="B14" s="1" t="s">
        <v>50</v>
      </c>
      <c r="C14" s="4">
        <v>2</v>
      </c>
      <c r="D14" s="18">
        <f t="shared" si="0"/>
        <v>166.94214876033058</v>
      </c>
      <c r="E14" s="16">
        <v>202</v>
      </c>
      <c r="F14" s="14">
        <f t="shared" si="1"/>
        <v>333.88429752066116</v>
      </c>
      <c r="G14" s="16">
        <v>404</v>
      </c>
      <c r="H14" s="21"/>
      <c r="I14" s="20">
        <f t="shared" si="2"/>
        <v>0</v>
      </c>
      <c r="J14" s="21"/>
    </row>
    <row r="15" spans="1:10" ht="48.75" customHeight="1">
      <c r="A15" s="12" t="s">
        <v>0</v>
      </c>
      <c r="B15" s="1" t="s">
        <v>68</v>
      </c>
      <c r="C15" s="4">
        <v>2</v>
      </c>
      <c r="D15" s="18">
        <f t="shared" si="0"/>
        <v>1066.1157024793388</v>
      </c>
      <c r="E15" s="9">
        <v>1290</v>
      </c>
      <c r="F15" s="14">
        <f t="shared" si="1"/>
        <v>2132.2314049586776</v>
      </c>
      <c r="G15" s="15">
        <v>2580</v>
      </c>
      <c r="H15" s="20">
        <v>0</v>
      </c>
      <c r="I15" s="20">
        <f t="shared" si="2"/>
        <v>0</v>
      </c>
      <c r="J15" s="20"/>
    </row>
    <row r="16" spans="1:10" ht="78.75">
      <c r="A16" s="12" t="s">
        <v>31</v>
      </c>
      <c r="B16" s="1" t="s">
        <v>32</v>
      </c>
      <c r="C16" s="4">
        <v>6</v>
      </c>
      <c r="D16" s="18">
        <f t="shared" si="0"/>
        <v>346.2809917355372</v>
      </c>
      <c r="E16" s="16">
        <v>419</v>
      </c>
      <c r="F16" s="14">
        <f t="shared" si="1"/>
        <v>2077.685950413223</v>
      </c>
      <c r="G16" s="16">
        <v>2514</v>
      </c>
      <c r="H16" s="21"/>
      <c r="I16" s="20">
        <f t="shared" si="2"/>
        <v>0</v>
      </c>
      <c r="J16" s="21"/>
    </row>
    <row r="17" spans="1:10" ht="78.75">
      <c r="A17" s="12" t="s">
        <v>33</v>
      </c>
      <c r="B17" s="1" t="s">
        <v>34</v>
      </c>
      <c r="C17" s="4">
        <v>8</v>
      </c>
      <c r="D17" s="18">
        <f t="shared" si="0"/>
        <v>593.3884297520661</v>
      </c>
      <c r="E17" s="16">
        <v>718</v>
      </c>
      <c r="F17" s="14">
        <f t="shared" si="1"/>
        <v>4747.107438016529</v>
      </c>
      <c r="G17" s="16">
        <v>5744</v>
      </c>
      <c r="H17" s="21"/>
      <c r="I17" s="20">
        <f t="shared" si="2"/>
        <v>0</v>
      </c>
      <c r="J17" s="21"/>
    </row>
    <row r="18" spans="1:10" ht="15.75">
      <c r="A18" s="23"/>
      <c r="B18" s="24"/>
      <c r="C18" s="25"/>
      <c r="D18" s="26">
        <f>SUM(D7:D17)</f>
        <v>7210.743801652893</v>
      </c>
      <c r="E18" s="26">
        <f aca="true" t="shared" si="3" ref="E18:J18">SUM(E7:E17)</f>
        <v>8725</v>
      </c>
      <c r="F18" s="26">
        <f t="shared" si="3"/>
        <v>14990.082644628099</v>
      </c>
      <c r="G18" s="26">
        <f t="shared" si="3"/>
        <v>18138</v>
      </c>
      <c r="H18" s="26">
        <f t="shared" si="3"/>
        <v>0</v>
      </c>
      <c r="I18" s="26">
        <f t="shared" si="3"/>
        <v>0</v>
      </c>
      <c r="J18" s="26">
        <f t="shared" si="3"/>
        <v>0</v>
      </c>
    </row>
  </sheetData>
  <mergeCells count="2">
    <mergeCell ref="A3:D3"/>
    <mergeCell ref="A1:J1"/>
  </mergeCells>
  <printOptions/>
  <pageMargins left="0.7480314960629921" right="0.7480314960629921" top="0.984251968503937" bottom="0.984251968503937" header="0.5118110236220472" footer="0.5118110236220472"/>
  <pageSetup fitToHeight="4" fitToWidth="1" horizontalDpi="600" verticalDpi="600" orientation="landscape" paperSize="9" scale="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85" zoomScaleNormal="85" zoomScalePageLayoutView="85" workbookViewId="0" topLeftCell="A1">
      <selection activeCell="A7" sqref="A7:XFD7"/>
    </sheetView>
  </sheetViews>
  <sheetFormatPr defaultColWidth="10.875" defaultRowHeight="15.75"/>
  <cols>
    <col min="1" max="1" width="25.125" style="3" customWidth="1"/>
    <col min="2" max="2" width="86.125" style="2" customWidth="1"/>
    <col min="3" max="3" width="6.50390625" style="22" bestFit="1" customWidth="1"/>
    <col min="4" max="4" width="12.625" style="3" customWidth="1"/>
    <col min="5" max="7" width="10.875" style="3" customWidth="1"/>
    <col min="8" max="8" width="13.50390625" style="3" customWidth="1"/>
    <col min="9" max="9" width="12.625" style="3" customWidth="1"/>
    <col min="10" max="10" width="21.875" style="3" customWidth="1"/>
    <col min="11" max="16384" width="10.875" style="2" customWidth="1"/>
  </cols>
  <sheetData>
    <row r="1" spans="1:10" ht="15.75">
      <c r="A1" s="28" t="s">
        <v>74</v>
      </c>
      <c r="B1" s="28"/>
      <c r="C1" s="28"/>
      <c r="D1" s="28"/>
      <c r="E1" s="28"/>
      <c r="F1" s="28"/>
      <c r="G1" s="28"/>
      <c r="H1" s="28"/>
      <c r="I1" s="28"/>
      <c r="J1" s="28"/>
    </row>
    <row r="2" spans="2:3" ht="15.75">
      <c r="B2" s="3"/>
      <c r="C2" s="3"/>
    </row>
    <row r="3" spans="1:4" ht="31.5" customHeight="1">
      <c r="A3" s="27" t="s">
        <v>72</v>
      </c>
      <c r="B3" s="27"/>
      <c r="C3" s="27"/>
      <c r="D3" s="27"/>
    </row>
    <row r="6" spans="1:10" ht="69" customHeight="1">
      <c r="A6" s="11" t="s">
        <v>62</v>
      </c>
      <c r="B6" s="10" t="s">
        <v>63</v>
      </c>
      <c r="C6" s="4" t="s">
        <v>60</v>
      </c>
      <c r="D6" s="6" t="s">
        <v>66</v>
      </c>
      <c r="E6" s="7" t="s">
        <v>65</v>
      </c>
      <c r="F6" s="8" t="s">
        <v>67</v>
      </c>
      <c r="G6" s="8" t="s">
        <v>64</v>
      </c>
      <c r="H6" s="8" t="s">
        <v>69</v>
      </c>
      <c r="I6" s="8" t="s">
        <v>70</v>
      </c>
      <c r="J6" s="8" t="s">
        <v>71</v>
      </c>
    </row>
    <row r="7" spans="1:10" ht="409.5">
      <c r="A7" s="12" t="s">
        <v>7</v>
      </c>
      <c r="B7" s="1" t="s">
        <v>8</v>
      </c>
      <c r="C7" s="4">
        <v>1</v>
      </c>
      <c r="D7" s="18">
        <f>E7/1.21</f>
        <v>53939.669421487604</v>
      </c>
      <c r="E7" s="16">
        <v>65267</v>
      </c>
      <c r="F7" s="14">
        <f>G7/1.21</f>
        <v>53939.669421487604</v>
      </c>
      <c r="G7" s="16">
        <v>65267</v>
      </c>
      <c r="H7" s="21"/>
      <c r="I7" s="20">
        <f>C7*H7</f>
        <v>0</v>
      </c>
      <c r="J7" s="21"/>
    </row>
    <row r="8" spans="1:10" ht="78.75">
      <c r="A8" s="13" t="s">
        <v>9</v>
      </c>
      <c r="B8" s="1" t="s">
        <v>10</v>
      </c>
      <c r="C8" s="4">
        <v>2</v>
      </c>
      <c r="D8" s="18">
        <f>E8/1.21</f>
        <v>6859.5041322314055</v>
      </c>
      <c r="E8" s="16">
        <v>8300</v>
      </c>
      <c r="F8" s="14">
        <f>G8/1.21</f>
        <v>13719.008264462811</v>
      </c>
      <c r="G8" s="16">
        <v>16600</v>
      </c>
      <c r="H8" s="21"/>
      <c r="I8" s="20">
        <f>C8*H8</f>
        <v>0</v>
      </c>
      <c r="J8" s="21"/>
    </row>
    <row r="9" spans="1:10" ht="173.25">
      <c r="A9" s="12" t="s">
        <v>11</v>
      </c>
      <c r="B9" s="1" t="s">
        <v>12</v>
      </c>
      <c r="C9" s="4">
        <v>1</v>
      </c>
      <c r="D9" s="18">
        <f>E9/1.21</f>
        <v>11561.98347107438</v>
      </c>
      <c r="E9" s="16">
        <v>13990</v>
      </c>
      <c r="F9" s="14">
        <f>G9/1.21</f>
        <v>11561.98347107438</v>
      </c>
      <c r="G9" s="16">
        <v>13990</v>
      </c>
      <c r="H9" s="21"/>
      <c r="I9" s="20">
        <f>C9*H9</f>
        <v>0</v>
      </c>
      <c r="J9" s="21"/>
    </row>
    <row r="10" spans="4:10" ht="15.75">
      <c r="D10" s="19">
        <f>SUM(D7:D9)</f>
        <v>72361.15702479339</v>
      </c>
      <c r="E10" s="19">
        <f aca="true" t="shared" si="0" ref="E10:G10">SUM(E7:E9)</f>
        <v>87557</v>
      </c>
      <c r="F10" s="19">
        <f t="shared" si="0"/>
        <v>79220.66115702479</v>
      </c>
      <c r="G10" s="19">
        <f t="shared" si="0"/>
        <v>95857</v>
      </c>
      <c r="H10" s="19">
        <f>SUM(H7:H9)</f>
        <v>0</v>
      </c>
      <c r="I10" s="19">
        <f aca="true" t="shared" si="1" ref="I10:J10">SUM(I7:I9)</f>
        <v>0</v>
      </c>
      <c r="J10" s="19">
        <f t="shared" si="1"/>
        <v>0</v>
      </c>
    </row>
  </sheetData>
  <mergeCells count="2">
    <mergeCell ref="A3:D3"/>
    <mergeCell ref="A1:J1"/>
  </mergeCells>
  <printOptions/>
  <pageMargins left="0.7480314960629921" right="0.7480314960629921" top="0.984251968503937" bottom="0.984251968503937" header="0.5118110236220472" footer="0.5118110236220472"/>
  <pageSetup fitToHeight="4" fitToWidth="1" horizontalDpi="600" verticalDpi="600" orientation="landscape" paperSize="9" scale="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5" zoomScaleNormal="85" zoomScalePageLayoutView="85" workbookViewId="0" topLeftCell="A1">
      <selection activeCell="A7" sqref="A7:XFD7"/>
    </sheetView>
  </sheetViews>
  <sheetFormatPr defaultColWidth="10.875" defaultRowHeight="15.75"/>
  <cols>
    <col min="1" max="1" width="25.125" style="3" customWidth="1"/>
    <col min="2" max="2" width="86.125" style="2" customWidth="1"/>
    <col min="3" max="3" width="6.50390625" style="22" bestFit="1" customWidth="1"/>
    <col min="4" max="4" width="12.625" style="3" customWidth="1"/>
    <col min="5" max="7" width="10.875" style="3" customWidth="1"/>
    <col min="8" max="8" width="13.50390625" style="3" customWidth="1"/>
    <col min="9" max="9" width="12.625" style="3" customWidth="1"/>
    <col min="10" max="10" width="21.875" style="3" customWidth="1"/>
    <col min="11" max="16384" width="10.875" style="2" customWidth="1"/>
  </cols>
  <sheetData>
    <row r="1" spans="1:10" ht="15.75">
      <c r="A1" s="28" t="s">
        <v>75</v>
      </c>
      <c r="B1" s="28"/>
      <c r="C1" s="28"/>
      <c r="D1" s="28"/>
      <c r="E1" s="28"/>
      <c r="F1" s="28"/>
      <c r="G1" s="28"/>
      <c r="H1" s="28"/>
      <c r="I1" s="28"/>
      <c r="J1" s="28"/>
    </row>
    <row r="2" spans="2:3" ht="15.75">
      <c r="B2" s="3"/>
      <c r="C2" s="3"/>
    </row>
    <row r="3" spans="1:4" ht="31.5" customHeight="1">
      <c r="A3" s="27" t="s">
        <v>72</v>
      </c>
      <c r="B3" s="27"/>
      <c r="C3" s="27"/>
      <c r="D3" s="27"/>
    </row>
    <row r="6" spans="1:10" ht="69" customHeight="1">
      <c r="A6" s="11" t="s">
        <v>62</v>
      </c>
      <c r="B6" s="10" t="s">
        <v>63</v>
      </c>
      <c r="C6" s="4" t="s">
        <v>60</v>
      </c>
      <c r="D6" s="6" t="s">
        <v>66</v>
      </c>
      <c r="E6" s="7" t="s">
        <v>65</v>
      </c>
      <c r="F6" s="8" t="s">
        <v>67</v>
      </c>
      <c r="G6" s="8" t="s">
        <v>64</v>
      </c>
      <c r="H6" s="8" t="s">
        <v>69</v>
      </c>
      <c r="I6" s="8" t="s">
        <v>70</v>
      </c>
      <c r="J6" s="8" t="s">
        <v>71</v>
      </c>
    </row>
    <row r="7" spans="1:10" ht="346.5">
      <c r="A7" s="12" t="s">
        <v>1</v>
      </c>
      <c r="B7" s="1" t="s">
        <v>2</v>
      </c>
      <c r="C7" s="4">
        <v>1</v>
      </c>
      <c r="D7" s="18">
        <f aca="true" t="shared" si="0" ref="D7:D10">E7/1.21</f>
        <v>42011.57024793389</v>
      </c>
      <c r="E7" s="16">
        <v>50834</v>
      </c>
      <c r="F7" s="14">
        <f aca="true" t="shared" si="1" ref="F7:F10">G7/1.21</f>
        <v>42011.57024793389</v>
      </c>
      <c r="G7" s="16">
        <v>50834</v>
      </c>
      <c r="H7" s="21"/>
      <c r="I7" s="20">
        <f aca="true" t="shared" si="2" ref="I7:I10">C7*H7</f>
        <v>0</v>
      </c>
      <c r="J7" s="21"/>
    </row>
    <row r="8" spans="1:10" ht="236.25">
      <c r="A8" s="12" t="s">
        <v>3</v>
      </c>
      <c r="B8" s="1" t="s">
        <v>4</v>
      </c>
      <c r="C8" s="4">
        <v>1</v>
      </c>
      <c r="D8" s="18">
        <f t="shared" si="0"/>
        <v>14545.454545454546</v>
      </c>
      <c r="E8" s="16">
        <v>17600</v>
      </c>
      <c r="F8" s="14">
        <f t="shared" si="1"/>
        <v>14545.454545454546</v>
      </c>
      <c r="G8" s="16">
        <v>17600</v>
      </c>
      <c r="H8" s="21"/>
      <c r="I8" s="20">
        <f t="shared" si="2"/>
        <v>0</v>
      </c>
      <c r="J8" s="21"/>
    </row>
    <row r="9" spans="1:10" ht="409.5">
      <c r="A9" s="12" t="s">
        <v>61</v>
      </c>
      <c r="B9" s="1" t="s">
        <v>59</v>
      </c>
      <c r="C9" s="4">
        <v>1</v>
      </c>
      <c r="D9" s="18">
        <f t="shared" si="0"/>
        <v>66115.70247933884</v>
      </c>
      <c r="E9" s="16">
        <v>80000</v>
      </c>
      <c r="F9" s="14">
        <f t="shared" si="1"/>
        <v>66115.70247933884</v>
      </c>
      <c r="G9" s="16">
        <v>80000</v>
      </c>
      <c r="H9" s="21"/>
      <c r="I9" s="20">
        <f t="shared" si="2"/>
        <v>0</v>
      </c>
      <c r="J9" s="21"/>
    </row>
    <row r="10" spans="1:10" ht="31.5">
      <c r="A10" s="12" t="s">
        <v>5</v>
      </c>
      <c r="B10" s="1" t="s">
        <v>6</v>
      </c>
      <c r="C10" s="4">
        <v>5</v>
      </c>
      <c r="D10" s="18">
        <f t="shared" si="0"/>
        <v>1034.7107438016528</v>
      </c>
      <c r="E10" s="16">
        <v>1252</v>
      </c>
      <c r="F10" s="14">
        <f t="shared" si="1"/>
        <v>5173.553719008265</v>
      </c>
      <c r="G10" s="16">
        <v>6260</v>
      </c>
      <c r="H10" s="21"/>
      <c r="I10" s="20">
        <f t="shared" si="2"/>
        <v>0</v>
      </c>
      <c r="J10" s="21"/>
    </row>
    <row r="11" spans="1:10" ht="409.5">
      <c r="A11" s="12" t="s">
        <v>51</v>
      </c>
      <c r="B11" s="1" t="s">
        <v>52</v>
      </c>
      <c r="C11" s="4">
        <v>1</v>
      </c>
      <c r="D11" s="18">
        <f>E11/1.21</f>
        <v>23966.942148760332</v>
      </c>
      <c r="E11" s="16">
        <v>29000</v>
      </c>
      <c r="F11" s="14">
        <f>G11/1.21</f>
        <v>23966.942148760332</v>
      </c>
      <c r="G11" s="16">
        <v>29000</v>
      </c>
      <c r="H11" s="21"/>
      <c r="I11" s="20">
        <f>C11*H11</f>
        <v>0</v>
      </c>
      <c r="J11" s="21"/>
    </row>
    <row r="12" spans="1:10" ht="204.75">
      <c r="A12" s="12" t="s">
        <v>53</v>
      </c>
      <c r="B12" s="1" t="s">
        <v>54</v>
      </c>
      <c r="C12" s="4">
        <v>4</v>
      </c>
      <c r="D12" s="18">
        <f>E12/1.21</f>
        <v>4007.438016528926</v>
      </c>
      <c r="E12" s="16">
        <v>4849</v>
      </c>
      <c r="F12" s="14">
        <f>G12/1.21</f>
        <v>16029.752066115703</v>
      </c>
      <c r="G12" s="16">
        <v>19396</v>
      </c>
      <c r="H12" s="21"/>
      <c r="I12" s="20">
        <f>C12*H12</f>
        <v>0</v>
      </c>
      <c r="J12" s="21"/>
    </row>
    <row r="13" spans="1:10" ht="393.75">
      <c r="A13" s="12" t="s">
        <v>55</v>
      </c>
      <c r="B13" s="1" t="s">
        <v>56</v>
      </c>
      <c r="C13" s="4">
        <v>1</v>
      </c>
      <c r="D13" s="18">
        <f>E13/1.21</f>
        <v>27350.4132231405</v>
      </c>
      <c r="E13" s="16">
        <v>33094</v>
      </c>
      <c r="F13" s="14">
        <f>G13/1.21</f>
        <v>27350.4132231405</v>
      </c>
      <c r="G13" s="16">
        <v>33094</v>
      </c>
      <c r="H13" s="21"/>
      <c r="I13" s="20">
        <f>C13*H13</f>
        <v>0</v>
      </c>
      <c r="J13" s="21"/>
    </row>
    <row r="14" spans="1:10" ht="189">
      <c r="A14" s="12" t="s">
        <v>57</v>
      </c>
      <c r="B14" s="1" t="s">
        <v>58</v>
      </c>
      <c r="C14" s="4">
        <v>2</v>
      </c>
      <c r="D14" s="18">
        <f>E14/1.21</f>
        <v>4622.314049586777</v>
      </c>
      <c r="E14" s="16">
        <v>5593</v>
      </c>
      <c r="F14" s="14">
        <f>G14/1.21</f>
        <v>9244.628099173555</v>
      </c>
      <c r="G14" s="16">
        <v>11186</v>
      </c>
      <c r="H14" s="21"/>
      <c r="I14" s="20">
        <f>C14*H14</f>
        <v>0</v>
      </c>
      <c r="J14" s="21"/>
    </row>
    <row r="15" spans="4:10" ht="15.75">
      <c r="D15" s="19">
        <f>SUM(D7:D14)</f>
        <v>183654.54545454544</v>
      </c>
      <c r="E15" s="19">
        <f aca="true" t="shared" si="3" ref="E15:J15">SUM(E7:E14)</f>
        <v>222222</v>
      </c>
      <c r="F15" s="19">
        <f t="shared" si="3"/>
        <v>204438.01652892563</v>
      </c>
      <c r="G15" s="19">
        <f t="shared" si="3"/>
        <v>247370</v>
      </c>
      <c r="H15" s="19">
        <f t="shared" si="3"/>
        <v>0</v>
      </c>
      <c r="I15" s="19">
        <f t="shared" si="3"/>
        <v>0</v>
      </c>
      <c r="J15" s="19">
        <f t="shared" si="3"/>
        <v>0</v>
      </c>
    </row>
  </sheetData>
  <mergeCells count="2">
    <mergeCell ref="A3:D3"/>
    <mergeCell ref="A1:J1"/>
  </mergeCells>
  <printOptions/>
  <pageMargins left="0.7480314960629921" right="0.7480314960629921" top="0.984251968503937" bottom="0.984251968503937" header="0.5118110236220472" footer="0.5118110236220472"/>
  <pageSetup fitToHeight="4" fitToWidth="1" horizontalDpi="600" verticalDpi="600" orientation="landscape" paperSize="9" scale="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85" zoomScaleNormal="85" zoomScalePageLayoutView="85" workbookViewId="0" topLeftCell="A1">
      <selection activeCell="A2" sqref="A2"/>
    </sheetView>
  </sheetViews>
  <sheetFormatPr defaultColWidth="10.875" defaultRowHeight="15.75"/>
  <cols>
    <col min="1" max="1" width="25.125" style="3" customWidth="1"/>
    <col min="2" max="2" width="86.125" style="2" customWidth="1"/>
    <col min="3" max="3" width="6.50390625" style="22" bestFit="1" customWidth="1"/>
    <col min="4" max="4" width="12.625" style="3" customWidth="1"/>
    <col min="5" max="7" width="10.875" style="3" customWidth="1"/>
    <col min="8" max="8" width="13.50390625" style="3" customWidth="1"/>
    <col min="9" max="9" width="12.625" style="3" customWidth="1"/>
    <col min="10" max="10" width="21.875" style="3" customWidth="1"/>
    <col min="11" max="16384" width="10.875" style="2" customWidth="1"/>
  </cols>
  <sheetData>
    <row r="1" spans="1:10" ht="15.75">
      <c r="A1" s="28" t="s">
        <v>76</v>
      </c>
      <c r="B1" s="28"/>
      <c r="C1" s="28"/>
      <c r="D1" s="28"/>
      <c r="E1" s="28"/>
      <c r="F1" s="28"/>
      <c r="G1" s="28"/>
      <c r="H1" s="28"/>
      <c r="I1" s="28"/>
      <c r="J1" s="28"/>
    </row>
    <row r="2" spans="2:3" ht="15.75">
      <c r="B2" s="3"/>
      <c r="C2" s="3"/>
    </row>
    <row r="3" spans="1:4" ht="31.5" customHeight="1">
      <c r="A3" s="27" t="s">
        <v>72</v>
      </c>
      <c r="B3" s="27"/>
      <c r="C3" s="27"/>
      <c r="D3" s="27"/>
    </row>
    <row r="6" spans="1:10" ht="69" customHeight="1">
      <c r="A6" s="11" t="s">
        <v>62</v>
      </c>
      <c r="B6" s="10" t="s">
        <v>63</v>
      </c>
      <c r="C6" s="4" t="s">
        <v>60</v>
      </c>
      <c r="D6" s="6" t="s">
        <v>66</v>
      </c>
      <c r="E6" s="7" t="s">
        <v>65</v>
      </c>
      <c r="F6" s="8" t="s">
        <v>67</v>
      </c>
      <c r="G6" s="8" t="s">
        <v>64</v>
      </c>
      <c r="H6" s="8" t="s">
        <v>69</v>
      </c>
      <c r="I6" s="8" t="s">
        <v>70</v>
      </c>
      <c r="J6" s="8" t="s">
        <v>71</v>
      </c>
    </row>
    <row r="7" spans="1:10" ht="173.25">
      <c r="A7" s="12" t="s">
        <v>13</v>
      </c>
      <c r="B7" s="1" t="s">
        <v>14</v>
      </c>
      <c r="C7" s="4">
        <v>1</v>
      </c>
      <c r="D7" s="18">
        <f aca="true" t="shared" si="0" ref="D7:D15">E7/1.21</f>
        <v>2807.438016528926</v>
      </c>
      <c r="E7" s="16">
        <v>3397</v>
      </c>
      <c r="F7" s="14">
        <f aca="true" t="shared" si="1" ref="F7:F15">G7/1.21</f>
        <v>2807.438016528926</v>
      </c>
      <c r="G7" s="16">
        <v>3397</v>
      </c>
      <c r="H7" s="21"/>
      <c r="I7" s="20">
        <f aca="true" t="shared" si="2" ref="I7:I15">C7*H7</f>
        <v>0</v>
      </c>
      <c r="J7" s="21"/>
    </row>
    <row r="8" spans="1:10" ht="94.5">
      <c r="A8" s="12" t="s">
        <v>15</v>
      </c>
      <c r="B8" s="1" t="s">
        <v>16</v>
      </c>
      <c r="C8" s="4">
        <v>2</v>
      </c>
      <c r="D8" s="18">
        <f t="shared" si="0"/>
        <v>1161.1570247933885</v>
      </c>
      <c r="E8" s="16">
        <v>1405</v>
      </c>
      <c r="F8" s="14">
        <f t="shared" si="1"/>
        <v>2322.314049586777</v>
      </c>
      <c r="G8" s="16">
        <v>2810</v>
      </c>
      <c r="H8" s="21"/>
      <c r="I8" s="20">
        <f t="shared" si="2"/>
        <v>0</v>
      </c>
      <c r="J8" s="21"/>
    </row>
    <row r="9" spans="1:10" ht="110.25">
      <c r="A9" s="12" t="s">
        <v>17</v>
      </c>
      <c r="B9" s="1" t="s">
        <v>18</v>
      </c>
      <c r="C9" s="4">
        <v>1</v>
      </c>
      <c r="D9" s="18">
        <f t="shared" si="0"/>
        <v>1034.7107438016528</v>
      </c>
      <c r="E9" s="16">
        <v>1252</v>
      </c>
      <c r="F9" s="14">
        <f t="shared" si="1"/>
        <v>1034.7107438016528</v>
      </c>
      <c r="G9" s="16">
        <v>1252</v>
      </c>
      <c r="H9" s="21"/>
      <c r="I9" s="20">
        <f t="shared" si="2"/>
        <v>0</v>
      </c>
      <c r="J9" s="21"/>
    </row>
    <row r="10" spans="1:10" ht="94.5">
      <c r="A10" s="12" t="s">
        <v>19</v>
      </c>
      <c r="B10" s="1" t="s">
        <v>20</v>
      </c>
      <c r="C10" s="4">
        <v>1</v>
      </c>
      <c r="D10" s="18">
        <f t="shared" si="0"/>
        <v>1161.1570247933885</v>
      </c>
      <c r="E10" s="16">
        <v>1405</v>
      </c>
      <c r="F10" s="14">
        <f t="shared" si="1"/>
        <v>1161.1570247933885</v>
      </c>
      <c r="G10" s="16">
        <v>1405</v>
      </c>
      <c r="H10" s="21"/>
      <c r="I10" s="20">
        <f t="shared" si="2"/>
        <v>0</v>
      </c>
      <c r="J10" s="21"/>
    </row>
    <row r="11" spans="1:10" ht="126">
      <c r="A11" s="12" t="s">
        <v>21</v>
      </c>
      <c r="B11" s="1" t="s">
        <v>22</v>
      </c>
      <c r="C11" s="4">
        <v>1</v>
      </c>
      <c r="D11" s="18">
        <f t="shared" si="0"/>
        <v>314.87603305785126</v>
      </c>
      <c r="E11" s="16">
        <v>381</v>
      </c>
      <c r="F11" s="14">
        <f t="shared" si="1"/>
        <v>314.87603305785126</v>
      </c>
      <c r="G11" s="16">
        <v>381</v>
      </c>
      <c r="H11" s="21"/>
      <c r="I11" s="20">
        <f t="shared" si="2"/>
        <v>0</v>
      </c>
      <c r="J11" s="21"/>
    </row>
    <row r="12" spans="1:10" ht="94.5">
      <c r="A12" s="12" t="s">
        <v>23</v>
      </c>
      <c r="B12" s="1" t="s">
        <v>24</v>
      </c>
      <c r="C12" s="4">
        <v>3</v>
      </c>
      <c r="D12" s="18">
        <f t="shared" si="0"/>
        <v>126.44628099173553</v>
      </c>
      <c r="E12" s="16">
        <v>153</v>
      </c>
      <c r="F12" s="14">
        <f t="shared" si="1"/>
        <v>379.3388429752066</v>
      </c>
      <c r="G12" s="16">
        <v>459</v>
      </c>
      <c r="H12" s="21"/>
      <c r="I12" s="20">
        <f t="shared" si="2"/>
        <v>0</v>
      </c>
      <c r="J12" s="21"/>
    </row>
    <row r="13" spans="1:10" ht="252">
      <c r="A13" s="12" t="s">
        <v>25</v>
      </c>
      <c r="B13" s="1" t="s">
        <v>26</v>
      </c>
      <c r="C13" s="4">
        <v>1</v>
      </c>
      <c r="D13" s="18">
        <f t="shared" si="0"/>
        <v>525.6198347107438</v>
      </c>
      <c r="E13" s="16">
        <v>636</v>
      </c>
      <c r="F13" s="14">
        <f t="shared" si="1"/>
        <v>525.6198347107438</v>
      </c>
      <c r="G13" s="16">
        <v>636</v>
      </c>
      <c r="H13" s="21"/>
      <c r="I13" s="20">
        <f t="shared" si="2"/>
        <v>0</v>
      </c>
      <c r="J13" s="21"/>
    </row>
    <row r="14" spans="1:10" ht="63">
      <c r="A14" s="12" t="s">
        <v>27</v>
      </c>
      <c r="B14" s="1" t="s">
        <v>28</v>
      </c>
      <c r="C14" s="4">
        <v>3</v>
      </c>
      <c r="D14" s="18">
        <f t="shared" si="0"/>
        <v>67.76859504132231</v>
      </c>
      <c r="E14" s="16">
        <v>82</v>
      </c>
      <c r="F14" s="14">
        <f t="shared" si="1"/>
        <v>203.30578512396696</v>
      </c>
      <c r="G14" s="16">
        <v>246</v>
      </c>
      <c r="H14" s="21"/>
      <c r="I14" s="20">
        <f t="shared" si="2"/>
        <v>0</v>
      </c>
      <c r="J14" s="21"/>
    </row>
    <row r="15" spans="1:10" ht="94.5">
      <c r="A15" s="12" t="s">
        <v>29</v>
      </c>
      <c r="B15" s="1" t="s">
        <v>30</v>
      </c>
      <c r="C15" s="4">
        <v>3</v>
      </c>
      <c r="D15" s="18">
        <f t="shared" si="0"/>
        <v>28.925619834710744</v>
      </c>
      <c r="E15" s="16">
        <v>35</v>
      </c>
      <c r="F15" s="14">
        <f t="shared" si="1"/>
        <v>86.77685950413223</v>
      </c>
      <c r="G15" s="16">
        <v>105</v>
      </c>
      <c r="H15" s="21"/>
      <c r="I15" s="20">
        <f t="shared" si="2"/>
        <v>0</v>
      </c>
      <c r="J15" s="21"/>
    </row>
    <row r="16" spans="4:10" ht="15.75">
      <c r="D16" s="19">
        <f>SUM(D7:D15)</f>
        <v>7228.099173553721</v>
      </c>
      <c r="E16" s="19">
        <f aca="true" t="shared" si="3" ref="E16:J16">SUM(E7:E15)</f>
        <v>8746</v>
      </c>
      <c r="F16" s="19">
        <f t="shared" si="3"/>
        <v>8835.537190082647</v>
      </c>
      <c r="G16" s="19">
        <f t="shared" si="3"/>
        <v>10691</v>
      </c>
      <c r="H16" s="19">
        <f t="shared" si="3"/>
        <v>0</v>
      </c>
      <c r="I16" s="19">
        <f t="shared" si="3"/>
        <v>0</v>
      </c>
      <c r="J16" s="19">
        <f t="shared" si="3"/>
        <v>0</v>
      </c>
    </row>
    <row r="17" spans="7:10" ht="15.75">
      <c r="G17" s="17"/>
      <c r="H17" s="17"/>
      <c r="I17" s="17"/>
      <c r="J17" s="17"/>
    </row>
  </sheetData>
  <mergeCells count="2">
    <mergeCell ref="A3:D3"/>
    <mergeCell ref="A1:J1"/>
  </mergeCells>
  <printOptions/>
  <pageMargins left="0.7480314960629921" right="0.7480314960629921" top="0.984251968503937" bottom="0.984251968503937" header="0.5118110236220472" footer="0.5118110236220472"/>
  <pageSetup fitToHeight="4" fitToWidth="1" horizontalDpi="600" verticalDpi="600" orientation="landscape" paperSize="9" scale="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Mrkus</dc:creator>
  <cp:keywords/>
  <dc:description/>
  <cp:lastModifiedBy>kozisekl</cp:lastModifiedBy>
  <cp:lastPrinted>2018-07-23T12:16:04Z</cp:lastPrinted>
  <dcterms:created xsi:type="dcterms:W3CDTF">2018-06-19T20:10:54Z</dcterms:created>
  <dcterms:modified xsi:type="dcterms:W3CDTF">2018-10-01T13:13:44Z</dcterms:modified>
  <cp:category/>
  <cp:version/>
  <cp:contentType/>
  <cp:contentStatus/>
</cp:coreProperties>
</file>