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0" yWindow="0" windowWidth="19440" windowHeight="14235" activeTab="0"/>
  </bookViews>
  <sheets>
    <sheet name="gymnastika,atletika" sheetId="1" r:id="rId1"/>
    <sheet name="volejbal, házená" sheetId="7" r:id="rId2"/>
  </sheets>
  <definedNames>
    <definedName name="_xlnm.Print_Area" localSheetId="0">'gymnastika,atletika'!$A$8:$N$25</definedName>
    <definedName name="_xlnm.Print_Area" localSheetId="1">'volejbal, házená'!$A$8:$N$13</definedName>
  </definedNames>
  <calcPr calcId="162913"/>
</workbook>
</file>

<file path=xl/sharedStrings.xml><?xml version="1.0" encoding="utf-8"?>
<sst xmlns="http://schemas.openxmlformats.org/spreadsheetml/2006/main" count="67" uniqueCount="49">
  <si>
    <t>Cena bez DPH</t>
  </si>
  <si>
    <t>Cena s DPH</t>
  </si>
  <si>
    <t>Druh</t>
  </si>
  <si>
    <t>ks</t>
  </si>
  <si>
    <t>Popis</t>
  </si>
  <si>
    <t>Cena za kus</t>
  </si>
  <si>
    <t>Cena celkem</t>
  </si>
  <si>
    <t>Celkem</t>
  </si>
  <si>
    <t>položka č.</t>
  </si>
  <si>
    <t>Doskoková žíněnka k malé trampolíně</t>
  </si>
  <si>
    <t>Doskočiště pod hrazdu</t>
  </si>
  <si>
    <t>Branka házenkářská - pár</t>
  </si>
  <si>
    <t>Volejbalový sloupek</t>
  </si>
  <si>
    <t>Ochranná síť</t>
  </si>
  <si>
    <t xml:space="preserve"> Rozměry 300 x 200 x 25 cm. Doskočiště k dopadům při skoku vysokém,nácviku salta z trampolínky apod. </t>
  </si>
  <si>
    <t>Doběžiště - duchny</t>
  </si>
  <si>
    <t xml:space="preserve">Startovní bloky na dráhu </t>
  </si>
  <si>
    <t xml:space="preserve"> CERTIFIKACE IAAF, hliníkové, 5 úhlů nastavení, šířka 10cm, délka 90cm, tvrzený střed rámu, soutěžní. Opěrky pokryty potahem od firmy Mondo</t>
  </si>
  <si>
    <t>Velká trampolína</t>
  </si>
  <si>
    <t>Rám: ocelová trubka 464 x 281 cm, povrchová úprava galvanizace Odrazová plocha 366 x 183 cm - syntetická tkanina pokrytá PVC, odolná proti UV záření, vodovzdorná, 100 ocelových pružin (délka 235 mm, ř 30 mm), povrchová úprava galvanizace, polstrování rámu z jakostní polyetylenové pěny.</t>
  </si>
  <si>
    <t>Hrazda s kotevním systémem</t>
  </si>
  <si>
    <t>Soutěžní hrazda, certifikovaná FIG, hrazda nejvyšší úrovně s otočnými ocelovými hlavicemi, Sloupek cca 70 mm. Konstrukce - špičková stabilita,  vysoká pružnost. Snadná montáž i demontáž. Protismykové podložky, nastavení výšky 2,70- 2,85 m. Kotevní systém s delšími lanky - Pro standardní plochu pro hrazdu, 4x5,5 m.</t>
  </si>
  <si>
    <t>Kompaktní kladina</t>
  </si>
  <si>
    <t>Sada do tělocvičen, které nejsou určeny jen pro gymnastiku a nářadí se musí opakovaně uklízet. Sada se skládá z kladiny, žíněnky a dvou transportních rámů.</t>
  </si>
  <si>
    <t xml:space="preserve"> Přeskokový stůl</t>
  </si>
  <si>
    <t>Gymnastická akrobatická dráha - rozběžiště 14m</t>
  </si>
  <si>
    <t xml:space="preserve"> Pružná dřevěná podlaha a pás koberce. Celková výška 14 cm. Rozměry: 14 x 2 m.</t>
  </si>
  <si>
    <t>Gymnastický koberec</t>
  </si>
  <si>
    <t>Odrazový můstek</t>
  </si>
  <si>
    <t>Výška 21 cm, váha 24 kg, s dvěma pružinami a odrazovou plochou pokrytou 2 cm tlustým kobercem.</t>
  </si>
  <si>
    <t xml:space="preserve"> Tréninková kladina</t>
  </si>
  <si>
    <t>Rolovatelná tréninková kladina. Syntetický materiál, tloušťka 25mm, délka 500cm, šíře 10cm. Vhodná i pro domácí trénink. Šíře stejná jako u kladiny závodní.</t>
  </si>
  <si>
    <t>Malá trampolína</t>
  </si>
  <si>
    <t>Rám: ocelová trubka 125 x 125 cm, povrchová úprava galvanizace, Nohy: ocelové trubky s nastavitelnou výškou, povrchová úprava galvanizace, Odrazová plocha (70 x 70 cm), je vyrobna z perlonu nebo z nylonových lanek 13 mm, 32 ocelových pružin (délka 185 mm, ř 32 mm) nebo 4 gumová lanka (délka 260 cm, ř 11,4 mm). Polstrování rámu. Celková hmotnost: 25,5 – 32 kg (podle modelu).</t>
  </si>
  <si>
    <t>Dopadová plocha rozměry: 200 x 200 x 20 cm. Standardní tréninková žíněnka.</t>
  </si>
  <si>
    <t xml:space="preserve">Doskočiště do interiéru pro doskok z nářadí. Doskočiště je vhodné jako doskoková plocha při cvičení na nářadí s výškou seskoku nad 60 cm. Doskočiště má zpevněnou horní plochu, kombinace PUR a PE, umožňuje bezpečný postoj při větším tlumení. Doskočiště je zvlášť vhodné když dopadu předchází letová fáze s otočkami o jednu, či více os. </t>
  </si>
  <si>
    <t>Žíněnka lehčená</t>
  </si>
  <si>
    <t>Žíněnka</t>
  </si>
  <si>
    <t xml:space="preserve"> Rozměry: 200x 100-150x 8-10 cm 
Potah žíněnky - otíratelný, pogumovaný polyester nebo odolný plastel.
 Spodní protiskluzová strana pro nežádoucí posun po podlaze.
Ochrana rohů žíněnky - kůže. 
Poutka pro přenášení. 
Tlumení nárazů. 
Norma: ČSN EN 12503. </t>
  </si>
  <si>
    <t xml:space="preserve">rozměry: d = 300 cm, v = 200 cm, h = 130-150 cm, interiérové používání, vč. sítí a zabezpečení proti převrácení, </t>
  </si>
  <si>
    <t>Volejbalové sloupky dle platných pravidel pro volejbal.  Rozměry - výška 3 m vč. části v pouzdru s průměrem 60 mm nebo 85 mm. 3 ks s přídavnou stoličkou pro rozhodčí, 3ks bez přídavné stoličky pro rozhodčí. Všechny včetně pouzder a dalšího příslušenství.</t>
  </si>
  <si>
    <t>Ochranná síť chránící prostor za házenkářskou brankou. Rozměry - 1x) d = 25 m, v = 4 m a 1x) d= 25 m, v= 6 m. Velikost ok u ochranných sítí. 50-70 mm.</t>
  </si>
  <si>
    <r>
      <rPr>
        <b/>
        <sz val="11"/>
        <rFont val="Calibri"/>
        <family val="2"/>
      </rPr>
      <t xml:space="preserve">Rozměry: 12x2 m, 40 mm. </t>
    </r>
    <r>
      <rPr>
        <b/>
        <sz val="11"/>
        <color indexed="8"/>
        <rFont val="Calibri"/>
        <family val="2"/>
      </rPr>
      <t xml:space="preserve">Technologie Flexiroll - není potřeba dřevěná navíjecí cívka. Koberec snadno sbalí jeden člověk. </t>
    </r>
  </si>
  <si>
    <t xml:space="preserve">Multifunkční žíněnka. Rozměry: 200x 200 x 10 cm. 
Vnitřní materiál: polyuretanové granule/pěna (32kg/m3). 
Protiskluzový materiál na spodní straně, flexibilní.
Úchyty na přenášení žíněnky. 
</t>
  </si>
  <si>
    <t>část 1 - vybavení a zařízení pro halové sporty - atletika, gymnastika</t>
  </si>
  <si>
    <t>část 2 - vybavení a zařízení pro halové sporty - volejbal, házená</t>
  </si>
  <si>
    <t xml:space="preserve">Standardní základna s nastavením výšky mezi 0,95 a 1,45 m. Tělo stolu s měkkou přední částí pro tlumení nárazu a protiskluzovou horní vrstvou pokrývající oblast pro ruku. Dodávka včetně systému ukotvení do podlahy.  </t>
  </si>
  <si>
    <t>Nabídková cena bez DPH</t>
  </si>
  <si>
    <t>Příloha č. 4 Specifikace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</si>
</sst>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0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164" fontId="0" fillId="0" borderId="3" xfId="0" applyNumberFormat="1" applyBorder="1" applyAlignment="1" applyProtection="1">
      <alignment horizontal="center" vertical="center"/>
      <protection/>
    </xf>
    <xf numFmtId="164" fontId="0" fillId="0" borderId="4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164" fontId="0" fillId="0" borderId="7" xfId="0" applyNumberFormat="1" applyBorder="1" applyAlignment="1" applyProtection="1">
      <alignment horizontal="center" vertical="center"/>
      <protection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 horizontal="center" vertical="center"/>
      <protection/>
    </xf>
    <xf numFmtId="164" fontId="0" fillId="2" borderId="11" xfId="0" applyNumberForma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164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 vertical="center"/>
      <protection/>
    </xf>
    <xf numFmtId="164" fontId="0" fillId="0" borderId="14" xfId="0" applyNumberFormat="1" applyBorder="1" applyAlignment="1" applyProtection="1">
      <alignment horizontal="center" vertical="center"/>
      <protection/>
    </xf>
    <xf numFmtId="164" fontId="0" fillId="0" borderId="15" xfId="0" applyNumberFormat="1" applyBorder="1" applyAlignment="1" applyProtection="1">
      <alignment horizontal="center" vertical="center"/>
      <protection/>
    </xf>
    <xf numFmtId="164" fontId="0" fillId="0" borderId="16" xfId="0" applyNumberFormat="1" applyBorder="1" applyAlignment="1" applyProtection="1">
      <alignment horizontal="center" vertical="center"/>
      <protection/>
    </xf>
    <xf numFmtId="0" fontId="0" fillId="3" borderId="17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 vertical="center"/>
      <protection/>
    </xf>
    <xf numFmtId="164" fontId="0" fillId="3" borderId="18" xfId="0" applyNumberFormat="1" applyFill="1" applyBorder="1" applyAlignment="1" applyProtection="1">
      <alignment horizontal="center" vertical="center"/>
      <protection/>
    </xf>
    <xf numFmtId="164" fontId="0" fillId="2" borderId="17" xfId="0" applyNumberFormat="1" applyFill="1" applyBorder="1" applyAlignment="1" applyProtection="1">
      <alignment horizontal="center" vertical="center"/>
      <protection/>
    </xf>
    <xf numFmtId="164" fontId="0" fillId="2" borderId="19" xfId="0" applyNumberFormat="1" applyFill="1" applyBorder="1" applyAlignment="1" applyProtection="1">
      <alignment horizontal="center" vertical="center"/>
      <protection/>
    </xf>
    <xf numFmtId="0" fontId="0" fillId="2" borderId="11" xfId="0" applyFill="1" applyBorder="1" applyAlignment="1" applyProtection="1">
      <alignment horizontal="right"/>
      <protection/>
    </xf>
    <xf numFmtId="0" fontId="0" fillId="2" borderId="20" xfId="0" applyFill="1" applyBorder="1" applyAlignment="1" applyProtection="1">
      <alignment horizontal="right"/>
      <protection/>
    </xf>
    <xf numFmtId="0" fontId="0" fillId="2" borderId="21" xfId="0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 horizontal="center"/>
      <protection/>
    </xf>
    <xf numFmtId="0" fontId="4" fillId="2" borderId="20" xfId="0" applyFont="1" applyFill="1" applyBorder="1" applyAlignment="1" applyProtection="1">
      <alignment horizontal="center"/>
      <protection/>
    </xf>
    <xf numFmtId="0" fontId="4" fillId="2" borderId="21" xfId="0" applyFont="1" applyFill="1" applyBorder="1" applyAlignment="1" applyProtection="1">
      <alignment horizontal="center"/>
      <protection/>
    </xf>
    <xf numFmtId="164" fontId="0" fillId="2" borderId="17" xfId="0" applyNumberFormat="1" applyFill="1" applyBorder="1" applyAlignment="1" applyProtection="1">
      <alignment horizontal="center" vertical="center"/>
      <protection/>
    </xf>
    <xf numFmtId="164" fontId="0" fillId="2" borderId="19" xfId="0" applyNumberFormat="1" applyFill="1" applyBorder="1" applyAlignment="1" applyProtection="1">
      <alignment horizontal="center" vertical="center"/>
      <protection/>
    </xf>
    <xf numFmtId="164" fontId="0" fillId="2" borderId="24" xfId="0" applyNumberForma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3" borderId="24" xfId="0" applyFont="1" applyFill="1" applyBorder="1" applyAlignment="1" applyProtection="1">
      <alignment horizontal="center" vertical="center" wrapText="1"/>
      <protection/>
    </xf>
    <xf numFmtId="0" fontId="2" fillId="3" borderId="20" xfId="0" applyFont="1" applyFill="1" applyBorder="1" applyAlignment="1" applyProtection="1">
      <alignment horizontal="center" vertical="center" wrapText="1"/>
      <protection/>
    </xf>
    <xf numFmtId="0" fontId="2" fillId="3" borderId="28" xfId="0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Border="1" applyAlignment="1" applyProtection="1">
      <alignment horizontal="center" vertical="center"/>
      <protection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0" fillId="0" borderId="29" xfId="0" applyNumberFormat="1" applyBorder="1" applyAlignment="1" applyProtection="1">
      <alignment horizontal="center" vertical="center"/>
      <protection/>
    </xf>
    <xf numFmtId="0" fontId="0" fillId="0" borderId="3" xfId="0" applyBorder="1"/>
    <xf numFmtId="0" fontId="0" fillId="0" borderId="4" xfId="0" applyBorder="1"/>
    <xf numFmtId="0" fontId="0" fillId="4" borderId="5" xfId="0" applyFill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4" borderId="12" xfId="0" applyFill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5" borderId="17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0" borderId="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1809750</xdr:colOff>
      <xdr:row>0</xdr:row>
      <xdr:rowOff>28575</xdr:rowOff>
    </xdr:from>
    <xdr:to>
      <xdr:col>8</xdr:col>
      <xdr:colOff>542925</xdr:colOff>
      <xdr:row>5</xdr:row>
      <xdr:rowOff>152400</xdr:rowOff>
    </xdr:to>
    <xdr:pic>
      <xdr:nvPicPr>
        <xdr:cNvPr id="307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7450" y="28575"/>
          <a:ext cx="5762625" cy="1076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1809750</xdr:colOff>
      <xdr:row>0</xdr:row>
      <xdr:rowOff>28575</xdr:rowOff>
    </xdr:from>
    <xdr:to>
      <xdr:col>8</xdr:col>
      <xdr:colOff>333375</xdr:colOff>
      <xdr:row>5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57450" y="28575"/>
          <a:ext cx="5762625" cy="1076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workbookViewId="0" topLeftCell="A1">
      <selection activeCell="A8" sqref="A8:J8"/>
    </sheetView>
  </sheetViews>
  <sheetFormatPr defaultColWidth="9.140625" defaultRowHeight="15"/>
  <cols>
    <col min="1" max="1" width="9.7109375" style="0" bestFit="1" customWidth="1"/>
    <col min="2" max="2" width="34.28125" style="16" bestFit="1" customWidth="1"/>
    <col min="3" max="3" width="2.8515625" style="0" bestFit="1" customWidth="1"/>
    <col min="4" max="4" width="17.00390625" style="0" customWidth="1"/>
    <col min="5" max="5" width="13.28125" style="0" customWidth="1"/>
    <col min="7" max="7" width="12.140625" style="0" customWidth="1"/>
    <col min="8" max="8" width="16.7109375" style="0" customWidth="1"/>
    <col min="11" max="11" width="15.140625" style="0" customWidth="1"/>
    <col min="12" max="12" width="15.00390625" style="0" customWidth="1"/>
    <col min="13" max="13" width="15.140625" style="0" customWidth="1"/>
    <col min="14" max="14" width="14.00390625" style="0" bestFit="1" customWidth="1"/>
    <col min="15" max="15" width="11.140625" style="0" bestFit="1" customWidth="1"/>
    <col min="16" max="16" width="12.28125" style="0" bestFit="1" customWidth="1"/>
  </cols>
  <sheetData>
    <row r="1" spans="1:14" ht="1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21.75" thickBot="1">
      <c r="A7" s="45" t="s">
        <v>48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  <c r="N7" s="47"/>
    </row>
    <row r="8" spans="1:16" ht="15.75" thickBot="1">
      <c r="A8" s="48" t="s">
        <v>44</v>
      </c>
      <c r="B8" s="49"/>
      <c r="C8" s="49"/>
      <c r="D8" s="49"/>
      <c r="E8" s="49"/>
      <c r="F8" s="49"/>
      <c r="G8" s="49"/>
      <c r="H8" s="49"/>
      <c r="I8" s="49"/>
      <c r="J8" s="50"/>
      <c r="K8" s="51" t="s">
        <v>0</v>
      </c>
      <c r="L8" s="53"/>
      <c r="M8" s="51" t="s">
        <v>1</v>
      </c>
      <c r="N8" s="52"/>
      <c r="O8" s="74" t="s">
        <v>47</v>
      </c>
      <c r="P8" s="75"/>
    </row>
    <row r="9" spans="1:16" ht="15">
      <c r="A9" s="1" t="s">
        <v>8</v>
      </c>
      <c r="B9" s="2" t="s">
        <v>2</v>
      </c>
      <c r="C9" s="2" t="s">
        <v>3</v>
      </c>
      <c r="D9" s="54" t="s">
        <v>4</v>
      </c>
      <c r="E9" s="54"/>
      <c r="F9" s="54"/>
      <c r="G9" s="54"/>
      <c r="H9" s="54"/>
      <c r="I9" s="54"/>
      <c r="J9" s="55"/>
      <c r="K9" s="3" t="s">
        <v>5</v>
      </c>
      <c r="L9" s="10" t="s">
        <v>6</v>
      </c>
      <c r="M9" s="3" t="s">
        <v>5</v>
      </c>
      <c r="N9" s="4" t="s">
        <v>6</v>
      </c>
      <c r="O9" s="68" t="s">
        <v>5</v>
      </c>
      <c r="P9" s="69" t="s">
        <v>6</v>
      </c>
    </row>
    <row r="10" spans="1:16" ht="120.75" customHeight="1">
      <c r="A10" s="13">
        <v>1</v>
      </c>
      <c r="B10" s="2" t="s">
        <v>36</v>
      </c>
      <c r="C10" s="2">
        <v>10</v>
      </c>
      <c r="D10" s="39" t="s">
        <v>38</v>
      </c>
      <c r="E10" s="43"/>
      <c r="F10" s="43"/>
      <c r="G10" s="43"/>
      <c r="H10" s="43"/>
      <c r="I10" s="43"/>
      <c r="J10" s="44"/>
      <c r="K10" s="3">
        <f>M10/1.21</f>
        <v>4008.2644628099174</v>
      </c>
      <c r="L10" s="10">
        <f>C10*K10</f>
        <v>40082.64462809917</v>
      </c>
      <c r="M10" s="65">
        <v>4850</v>
      </c>
      <c r="N10" s="7">
        <f>C10*M10</f>
        <v>48500</v>
      </c>
      <c r="O10" s="70">
        <v>0</v>
      </c>
      <c r="P10" s="71">
        <f>C10*O10</f>
        <v>0</v>
      </c>
    </row>
    <row r="11" spans="1:16" ht="79.5" customHeight="1">
      <c r="A11" s="13">
        <v>2</v>
      </c>
      <c r="B11" s="2" t="s">
        <v>37</v>
      </c>
      <c r="C11" s="2">
        <v>3</v>
      </c>
      <c r="D11" s="39" t="s">
        <v>43</v>
      </c>
      <c r="E11" s="43"/>
      <c r="F11" s="43"/>
      <c r="G11" s="43"/>
      <c r="H11" s="43"/>
      <c r="I11" s="43"/>
      <c r="J11" s="44"/>
      <c r="K11" s="3">
        <f>M11/1.21</f>
        <v>7699.173553719009</v>
      </c>
      <c r="L11" s="10">
        <f>C11*K11</f>
        <v>23097.520661157025</v>
      </c>
      <c r="M11" s="65">
        <v>9316</v>
      </c>
      <c r="N11" s="7">
        <f>C11*M11</f>
        <v>27948</v>
      </c>
      <c r="O11" s="70">
        <v>0</v>
      </c>
      <c r="P11" s="71">
        <f aca="true" t="shared" si="0" ref="P11:P24">C11*O11</f>
        <v>0</v>
      </c>
    </row>
    <row r="12" spans="1:16" ht="57" customHeight="1">
      <c r="A12" s="14">
        <v>3</v>
      </c>
      <c r="B12" s="2" t="s">
        <v>15</v>
      </c>
      <c r="C12" s="2">
        <v>2</v>
      </c>
      <c r="D12" s="39" t="s">
        <v>14</v>
      </c>
      <c r="E12" s="40"/>
      <c r="F12" s="40"/>
      <c r="G12" s="40"/>
      <c r="H12" s="40"/>
      <c r="I12" s="40"/>
      <c r="J12" s="41"/>
      <c r="K12" s="3">
        <f aca="true" t="shared" si="1" ref="K12:K24">M12/1.21</f>
        <v>10096.694214876034</v>
      </c>
      <c r="L12" s="10">
        <f aca="true" t="shared" si="2" ref="L12:L22">C12*K12</f>
        <v>20193.388429752067</v>
      </c>
      <c r="M12" s="65">
        <v>12217</v>
      </c>
      <c r="N12" s="7">
        <f aca="true" t="shared" si="3" ref="N12:N22">C12*M12</f>
        <v>24434</v>
      </c>
      <c r="O12" s="70">
        <v>0</v>
      </c>
      <c r="P12" s="71">
        <f t="shared" si="0"/>
        <v>0</v>
      </c>
    </row>
    <row r="13" spans="1:16" ht="48.75" customHeight="1">
      <c r="A13" s="1">
        <v>4</v>
      </c>
      <c r="B13" s="2" t="s">
        <v>16</v>
      </c>
      <c r="C13" s="2">
        <v>4</v>
      </c>
      <c r="D13" s="39" t="s">
        <v>17</v>
      </c>
      <c r="E13" s="40"/>
      <c r="F13" s="40"/>
      <c r="G13" s="40"/>
      <c r="H13" s="40"/>
      <c r="I13" s="40"/>
      <c r="J13" s="41"/>
      <c r="K13" s="3">
        <f t="shared" si="1"/>
        <v>4502.479338842975</v>
      </c>
      <c r="L13" s="10">
        <f t="shared" si="2"/>
        <v>18009.9173553719</v>
      </c>
      <c r="M13" s="65">
        <v>5448</v>
      </c>
      <c r="N13" s="7">
        <f t="shared" si="3"/>
        <v>21792</v>
      </c>
      <c r="O13" s="70">
        <v>0</v>
      </c>
      <c r="P13" s="71">
        <f t="shared" si="0"/>
        <v>0</v>
      </c>
    </row>
    <row r="14" spans="1:16" ht="93" customHeight="1">
      <c r="A14" s="1">
        <v>5</v>
      </c>
      <c r="B14" s="2" t="s">
        <v>18</v>
      </c>
      <c r="C14" s="2">
        <v>1</v>
      </c>
      <c r="D14" s="39" t="s">
        <v>19</v>
      </c>
      <c r="E14" s="40"/>
      <c r="F14" s="40"/>
      <c r="G14" s="40"/>
      <c r="H14" s="40"/>
      <c r="I14" s="40"/>
      <c r="J14" s="41"/>
      <c r="K14" s="3">
        <f t="shared" si="1"/>
        <v>130066.94214876034</v>
      </c>
      <c r="L14" s="10">
        <f t="shared" si="2"/>
        <v>130066.94214876034</v>
      </c>
      <c r="M14" s="65">
        <v>157381</v>
      </c>
      <c r="N14" s="7">
        <f t="shared" si="3"/>
        <v>157381</v>
      </c>
      <c r="O14" s="70">
        <v>0</v>
      </c>
      <c r="P14" s="71">
        <f t="shared" si="0"/>
        <v>0</v>
      </c>
    </row>
    <row r="15" spans="1:16" ht="84" customHeight="1">
      <c r="A15" s="1">
        <v>6</v>
      </c>
      <c r="B15" s="2" t="s">
        <v>20</v>
      </c>
      <c r="C15" s="2">
        <v>1</v>
      </c>
      <c r="D15" s="39" t="s">
        <v>21</v>
      </c>
      <c r="E15" s="40"/>
      <c r="F15" s="40"/>
      <c r="G15" s="40"/>
      <c r="H15" s="40"/>
      <c r="I15" s="40"/>
      <c r="J15" s="41"/>
      <c r="K15" s="3">
        <f t="shared" si="1"/>
        <v>80578.51239669422</v>
      </c>
      <c r="L15" s="10">
        <f t="shared" si="2"/>
        <v>80578.51239669422</v>
      </c>
      <c r="M15" s="65">
        <v>97500</v>
      </c>
      <c r="N15" s="7">
        <f t="shared" si="3"/>
        <v>97500</v>
      </c>
      <c r="O15" s="70">
        <v>0</v>
      </c>
      <c r="P15" s="71">
        <f t="shared" si="0"/>
        <v>0</v>
      </c>
    </row>
    <row r="16" spans="1:16" ht="48.75" customHeight="1">
      <c r="A16" s="17">
        <v>7</v>
      </c>
      <c r="B16" s="18" t="s">
        <v>22</v>
      </c>
      <c r="C16" s="18">
        <v>1</v>
      </c>
      <c r="D16" s="39" t="s">
        <v>23</v>
      </c>
      <c r="E16" s="40"/>
      <c r="F16" s="40"/>
      <c r="G16" s="40"/>
      <c r="H16" s="40"/>
      <c r="I16" s="40"/>
      <c r="J16" s="41"/>
      <c r="K16" s="3">
        <f t="shared" si="1"/>
        <v>138842.97520661156</v>
      </c>
      <c r="L16" s="10">
        <f t="shared" si="2"/>
        <v>138842.97520661156</v>
      </c>
      <c r="M16" s="65">
        <v>168000</v>
      </c>
      <c r="N16" s="7">
        <f t="shared" si="3"/>
        <v>168000</v>
      </c>
      <c r="O16" s="70">
        <v>0</v>
      </c>
      <c r="P16" s="71">
        <f t="shared" si="0"/>
        <v>0</v>
      </c>
    </row>
    <row r="17" spans="1:16" ht="48.75" customHeight="1">
      <c r="A17" s="1">
        <v>8</v>
      </c>
      <c r="B17" s="2" t="s">
        <v>24</v>
      </c>
      <c r="C17" s="2">
        <v>1</v>
      </c>
      <c r="D17" s="39" t="s">
        <v>46</v>
      </c>
      <c r="E17" s="40"/>
      <c r="F17" s="40"/>
      <c r="G17" s="40"/>
      <c r="H17" s="40"/>
      <c r="I17" s="40"/>
      <c r="J17" s="41"/>
      <c r="K17" s="3">
        <f t="shared" si="1"/>
        <v>107438.01652892563</v>
      </c>
      <c r="L17" s="10">
        <f t="shared" si="2"/>
        <v>107438.01652892563</v>
      </c>
      <c r="M17" s="65">
        <v>130000</v>
      </c>
      <c r="N17" s="7">
        <f>C17*M17</f>
        <v>130000</v>
      </c>
      <c r="O17" s="70">
        <v>0</v>
      </c>
      <c r="P17" s="71">
        <f t="shared" si="0"/>
        <v>0</v>
      </c>
    </row>
    <row r="18" spans="1:16" ht="48.75" customHeight="1">
      <c r="A18" s="1">
        <v>9</v>
      </c>
      <c r="B18" s="15" t="s">
        <v>25</v>
      </c>
      <c r="C18" s="2">
        <v>1</v>
      </c>
      <c r="D18" s="39" t="s">
        <v>26</v>
      </c>
      <c r="E18" s="40"/>
      <c r="F18" s="40"/>
      <c r="G18" s="40"/>
      <c r="H18" s="40"/>
      <c r="I18" s="40"/>
      <c r="J18" s="41"/>
      <c r="K18" s="3">
        <f t="shared" si="1"/>
        <v>200928.09917355372</v>
      </c>
      <c r="L18" s="10">
        <f t="shared" si="2"/>
        <v>200928.09917355372</v>
      </c>
      <c r="M18" s="65">
        <v>243123</v>
      </c>
      <c r="N18" s="7">
        <f t="shared" si="3"/>
        <v>243123</v>
      </c>
      <c r="O18" s="70">
        <v>0</v>
      </c>
      <c r="P18" s="71">
        <f>C18*O18</f>
        <v>0</v>
      </c>
    </row>
    <row r="19" spans="1:16" ht="48.75" customHeight="1">
      <c r="A19" s="1">
        <v>10</v>
      </c>
      <c r="B19" s="15" t="s">
        <v>27</v>
      </c>
      <c r="C19" s="2">
        <v>2</v>
      </c>
      <c r="D19" s="39" t="s">
        <v>42</v>
      </c>
      <c r="E19" s="40"/>
      <c r="F19" s="40"/>
      <c r="G19" s="40"/>
      <c r="H19" s="40"/>
      <c r="I19" s="40"/>
      <c r="J19" s="41"/>
      <c r="K19" s="3">
        <f t="shared" si="1"/>
        <v>35327.27272727273</v>
      </c>
      <c r="L19" s="10">
        <f t="shared" si="2"/>
        <v>70654.54545454546</v>
      </c>
      <c r="M19" s="65">
        <v>42746</v>
      </c>
      <c r="N19" s="7">
        <f t="shared" si="3"/>
        <v>85492</v>
      </c>
      <c r="O19" s="70">
        <v>0</v>
      </c>
      <c r="P19" s="71">
        <f t="shared" si="0"/>
        <v>0</v>
      </c>
    </row>
    <row r="20" spans="1:16" ht="48.75" customHeight="1">
      <c r="A20" s="17">
        <v>11</v>
      </c>
      <c r="B20" s="19" t="s">
        <v>28</v>
      </c>
      <c r="C20" s="18">
        <v>1</v>
      </c>
      <c r="D20" s="39" t="s">
        <v>29</v>
      </c>
      <c r="E20" s="40"/>
      <c r="F20" s="40"/>
      <c r="G20" s="40"/>
      <c r="H20" s="40"/>
      <c r="I20" s="40"/>
      <c r="J20" s="41"/>
      <c r="K20" s="3">
        <f t="shared" si="1"/>
        <v>20661.15702479339</v>
      </c>
      <c r="L20" s="10">
        <f t="shared" si="2"/>
        <v>20661.15702479339</v>
      </c>
      <c r="M20" s="65">
        <v>25000</v>
      </c>
      <c r="N20" s="7">
        <f t="shared" si="3"/>
        <v>25000</v>
      </c>
      <c r="O20" s="70">
        <v>0</v>
      </c>
      <c r="P20" s="71">
        <f t="shared" si="0"/>
        <v>0</v>
      </c>
    </row>
    <row r="21" spans="1:16" ht="48.75" customHeight="1">
      <c r="A21" s="1">
        <v>12</v>
      </c>
      <c r="B21" s="15" t="s">
        <v>30</v>
      </c>
      <c r="C21" s="2">
        <v>1</v>
      </c>
      <c r="D21" s="39" t="s">
        <v>31</v>
      </c>
      <c r="E21" s="40"/>
      <c r="F21" s="40"/>
      <c r="G21" s="40"/>
      <c r="H21" s="40"/>
      <c r="I21" s="40"/>
      <c r="J21" s="41"/>
      <c r="K21" s="3">
        <f t="shared" si="1"/>
        <v>4484.297520661157</v>
      </c>
      <c r="L21" s="10">
        <f t="shared" si="2"/>
        <v>4484.297520661157</v>
      </c>
      <c r="M21" s="65">
        <v>5426</v>
      </c>
      <c r="N21" s="7">
        <f t="shared" si="3"/>
        <v>5426</v>
      </c>
      <c r="O21" s="70">
        <v>0</v>
      </c>
      <c r="P21" s="71">
        <f t="shared" si="0"/>
        <v>0</v>
      </c>
    </row>
    <row r="22" spans="1:16" ht="92.25" customHeight="1">
      <c r="A22" s="17">
        <v>13</v>
      </c>
      <c r="B22" s="19" t="s">
        <v>32</v>
      </c>
      <c r="C22" s="18">
        <v>2</v>
      </c>
      <c r="D22" s="39" t="s">
        <v>33</v>
      </c>
      <c r="E22" s="40"/>
      <c r="F22" s="40"/>
      <c r="G22" s="40"/>
      <c r="H22" s="40"/>
      <c r="I22" s="40"/>
      <c r="J22" s="41"/>
      <c r="K22" s="3">
        <f t="shared" si="1"/>
        <v>20330.578512396696</v>
      </c>
      <c r="L22" s="10">
        <f t="shared" si="2"/>
        <v>40661.15702479339</v>
      </c>
      <c r="M22" s="65">
        <v>24600</v>
      </c>
      <c r="N22" s="7">
        <f t="shared" si="3"/>
        <v>49200</v>
      </c>
      <c r="O22" s="70">
        <v>0</v>
      </c>
      <c r="P22" s="71">
        <f t="shared" si="0"/>
        <v>0</v>
      </c>
    </row>
    <row r="23" spans="1:16" ht="103.5" customHeight="1">
      <c r="A23" s="20">
        <v>14</v>
      </c>
      <c r="B23" s="21" t="s">
        <v>10</v>
      </c>
      <c r="C23" s="21">
        <v>1</v>
      </c>
      <c r="D23" s="56" t="s">
        <v>34</v>
      </c>
      <c r="E23" s="57"/>
      <c r="F23" s="57"/>
      <c r="G23" s="57"/>
      <c r="H23" s="57"/>
      <c r="I23" s="57"/>
      <c r="J23" s="58"/>
      <c r="K23" s="3">
        <f t="shared" si="1"/>
        <v>32644.628099173555</v>
      </c>
      <c r="L23" s="11">
        <f>C23*K23</f>
        <v>32644.628099173555</v>
      </c>
      <c r="M23" s="8">
        <v>39500</v>
      </c>
      <c r="N23" s="7">
        <f>C23*M23</f>
        <v>39500</v>
      </c>
      <c r="O23" s="70">
        <v>0</v>
      </c>
      <c r="P23" s="71">
        <f t="shared" si="0"/>
        <v>0</v>
      </c>
    </row>
    <row r="24" spans="1:16" ht="103.5" customHeight="1" thickBot="1">
      <c r="A24" s="5">
        <v>15</v>
      </c>
      <c r="B24" s="6" t="s">
        <v>9</v>
      </c>
      <c r="C24" s="6">
        <v>1</v>
      </c>
      <c r="D24" s="56" t="s">
        <v>35</v>
      </c>
      <c r="E24" s="57"/>
      <c r="F24" s="57"/>
      <c r="G24" s="57"/>
      <c r="H24" s="57"/>
      <c r="I24" s="57"/>
      <c r="J24" s="58"/>
      <c r="K24" s="3">
        <f t="shared" si="1"/>
        <v>13289.256198347108</v>
      </c>
      <c r="L24" s="11">
        <f>C24*K24</f>
        <v>13289.256198347108</v>
      </c>
      <c r="M24" s="66">
        <v>16080</v>
      </c>
      <c r="N24" s="67">
        <f>C24*M24</f>
        <v>16080</v>
      </c>
      <c r="O24" s="72">
        <v>0</v>
      </c>
      <c r="P24" s="73">
        <f t="shared" si="0"/>
        <v>0</v>
      </c>
    </row>
    <row r="25" spans="1:16" ht="15.75" thickBot="1">
      <c r="A25" s="36" t="s">
        <v>7</v>
      </c>
      <c r="B25" s="37"/>
      <c r="C25" s="37"/>
      <c r="D25" s="37"/>
      <c r="E25" s="37"/>
      <c r="F25" s="37"/>
      <c r="G25" s="37"/>
      <c r="H25" s="37"/>
      <c r="I25" s="37"/>
      <c r="J25" s="38"/>
      <c r="K25" s="9">
        <f>SUM(K10:K24)</f>
        <v>810898.347107438</v>
      </c>
      <c r="L25" s="12">
        <f>SUM(L10:L24)</f>
        <v>941633.0578512397</v>
      </c>
      <c r="M25" s="34">
        <f>SUM(M10:M24)</f>
        <v>981187</v>
      </c>
      <c r="N25" s="35">
        <f>SUM(N10:N24)</f>
        <v>1139376</v>
      </c>
      <c r="O25" s="34">
        <f>SUM(O10:O24)</f>
        <v>0</v>
      </c>
      <c r="P25" s="35">
        <f>SUM(P10:P24)</f>
        <v>0</v>
      </c>
    </row>
  </sheetData>
  <mergeCells count="24">
    <mergeCell ref="O8:P8"/>
    <mergeCell ref="A1:N6"/>
    <mergeCell ref="D10:J10"/>
    <mergeCell ref="A7:L7"/>
    <mergeCell ref="M7:N7"/>
    <mergeCell ref="A8:J8"/>
    <mergeCell ref="K8:L8"/>
    <mergeCell ref="M8:N8"/>
    <mergeCell ref="D9:J9"/>
    <mergeCell ref="D11:J11"/>
    <mergeCell ref="D24:J24"/>
    <mergeCell ref="D23:J23"/>
    <mergeCell ref="A25:J25"/>
    <mergeCell ref="D20:J20"/>
    <mergeCell ref="D21:J21"/>
    <mergeCell ref="D22:J22"/>
    <mergeCell ref="D12:J12"/>
    <mergeCell ref="D13:J13"/>
    <mergeCell ref="D14:J14"/>
    <mergeCell ref="D15:J15"/>
    <mergeCell ref="D16:J16"/>
    <mergeCell ref="D17:J17"/>
    <mergeCell ref="D18:J18"/>
    <mergeCell ref="D19:J19"/>
  </mergeCells>
  <printOptions/>
  <pageMargins left="0.7" right="0.7" top="0.787401575" bottom="0.787401575" header="0.3" footer="0.3"/>
  <pageSetup fitToHeight="0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workbookViewId="0" topLeftCell="A1">
      <selection activeCell="G25" sqref="G25"/>
    </sheetView>
  </sheetViews>
  <sheetFormatPr defaultColWidth="9.140625" defaultRowHeight="15"/>
  <cols>
    <col min="1" max="1" width="9.7109375" style="0" bestFit="1" customWidth="1"/>
    <col min="2" max="2" width="34.28125" style="16" bestFit="1" customWidth="1"/>
    <col min="3" max="3" width="2.8515625" style="0" bestFit="1" customWidth="1"/>
    <col min="4" max="4" width="20.140625" style="0" customWidth="1"/>
    <col min="5" max="5" width="13.28125" style="0" customWidth="1"/>
    <col min="7" max="7" width="12.140625" style="0" customWidth="1"/>
    <col min="8" max="8" width="16.7109375" style="0" customWidth="1"/>
    <col min="11" max="11" width="15.140625" style="0" customWidth="1"/>
    <col min="12" max="12" width="15.00390625" style="0" customWidth="1"/>
    <col min="13" max="13" width="15.140625" style="0" customWidth="1"/>
    <col min="14" max="14" width="14.00390625" style="0" bestFit="1" customWidth="1"/>
    <col min="15" max="15" width="11.140625" style="0" bestFit="1" customWidth="1"/>
    <col min="16" max="16" width="12.28125" style="0" bestFit="1" customWidth="1"/>
  </cols>
  <sheetData>
    <row r="1" spans="1:14" ht="1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21.75" thickBot="1">
      <c r="A7" s="45" t="s">
        <v>48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  <c r="N7" s="47"/>
    </row>
    <row r="8" spans="1:16" ht="15.75" thickBot="1">
      <c r="A8" s="48" t="s">
        <v>45</v>
      </c>
      <c r="B8" s="49"/>
      <c r="C8" s="49"/>
      <c r="D8" s="49"/>
      <c r="E8" s="49"/>
      <c r="F8" s="49"/>
      <c r="G8" s="49"/>
      <c r="H8" s="49"/>
      <c r="I8" s="49"/>
      <c r="J8" s="50"/>
      <c r="K8" s="51" t="s">
        <v>0</v>
      </c>
      <c r="L8" s="52"/>
      <c r="M8" s="51" t="s">
        <v>1</v>
      </c>
      <c r="N8" s="53"/>
      <c r="O8" s="74" t="s">
        <v>47</v>
      </c>
      <c r="P8" s="75"/>
    </row>
    <row r="9" spans="1:16" ht="15">
      <c r="A9" s="1" t="s">
        <v>8</v>
      </c>
      <c r="B9" s="2" t="s">
        <v>2</v>
      </c>
      <c r="C9" s="2" t="s">
        <v>3</v>
      </c>
      <c r="D9" s="54" t="s">
        <v>4</v>
      </c>
      <c r="E9" s="54"/>
      <c r="F9" s="54"/>
      <c r="G9" s="54"/>
      <c r="H9" s="54"/>
      <c r="I9" s="54"/>
      <c r="J9" s="55"/>
      <c r="K9" s="3" t="s">
        <v>5</v>
      </c>
      <c r="L9" s="4" t="s">
        <v>6</v>
      </c>
      <c r="M9" s="3" t="s">
        <v>5</v>
      </c>
      <c r="N9" s="10" t="s">
        <v>6</v>
      </c>
      <c r="O9" s="68" t="s">
        <v>5</v>
      </c>
      <c r="P9" s="69" t="s">
        <v>6</v>
      </c>
    </row>
    <row r="10" spans="1:16" ht="59.25" customHeight="1">
      <c r="A10" s="13">
        <v>1</v>
      </c>
      <c r="B10" s="2" t="s">
        <v>11</v>
      </c>
      <c r="C10" s="2">
        <v>1</v>
      </c>
      <c r="D10" s="39" t="s">
        <v>39</v>
      </c>
      <c r="E10" s="40"/>
      <c r="F10" s="40"/>
      <c r="G10" s="40"/>
      <c r="H10" s="40"/>
      <c r="I10" s="40"/>
      <c r="J10" s="41"/>
      <c r="K10" s="3">
        <f>M10/1.21</f>
        <v>32614.049586776862</v>
      </c>
      <c r="L10" s="4">
        <f>C10*K10</f>
        <v>32614.049586776862</v>
      </c>
      <c r="M10" s="3">
        <v>39463</v>
      </c>
      <c r="N10" s="10">
        <f>C10*M10</f>
        <v>39463</v>
      </c>
      <c r="O10" s="70">
        <v>0</v>
      </c>
      <c r="P10" s="71">
        <f>C10*O10</f>
        <v>0</v>
      </c>
    </row>
    <row r="11" spans="1:16" ht="55.5" customHeight="1">
      <c r="A11" s="14">
        <v>2</v>
      </c>
      <c r="B11" s="2" t="s">
        <v>12</v>
      </c>
      <c r="C11" s="2">
        <v>6</v>
      </c>
      <c r="D11" s="39" t="s">
        <v>40</v>
      </c>
      <c r="E11" s="40"/>
      <c r="F11" s="40"/>
      <c r="G11" s="40"/>
      <c r="H11" s="40"/>
      <c r="I11" s="40"/>
      <c r="J11" s="41"/>
      <c r="K11" s="3">
        <f aca="true" t="shared" si="0" ref="K11:K12">M11/1.21</f>
        <v>7355.371900826446</v>
      </c>
      <c r="L11" s="4">
        <f aca="true" t="shared" si="1" ref="L11:L12">C11*K11</f>
        <v>44132.23140495868</v>
      </c>
      <c r="M11" s="3">
        <v>8900</v>
      </c>
      <c r="N11" s="10">
        <f aca="true" t="shared" si="2" ref="N11:N12">C11*M11</f>
        <v>53400</v>
      </c>
      <c r="O11" s="70">
        <v>0</v>
      </c>
      <c r="P11" s="71">
        <f aca="true" t="shared" si="3" ref="P11:P12">C11*O11</f>
        <v>0</v>
      </c>
    </row>
    <row r="12" spans="1:16" ht="45" customHeight="1" thickBot="1">
      <c r="A12" s="26">
        <v>3</v>
      </c>
      <c r="B12" s="27" t="s">
        <v>13</v>
      </c>
      <c r="C12" s="27">
        <v>2</v>
      </c>
      <c r="D12" s="59" t="s">
        <v>41</v>
      </c>
      <c r="E12" s="60"/>
      <c r="F12" s="60"/>
      <c r="G12" s="60"/>
      <c r="H12" s="60"/>
      <c r="I12" s="60"/>
      <c r="J12" s="61"/>
      <c r="K12" s="28">
        <f t="shared" si="0"/>
        <v>5206.611570247934</v>
      </c>
      <c r="L12" s="29">
        <f t="shared" si="1"/>
        <v>10413.223140495867</v>
      </c>
      <c r="M12" s="28">
        <v>6300</v>
      </c>
      <c r="N12" s="30">
        <f t="shared" si="2"/>
        <v>12600</v>
      </c>
      <c r="O12" s="70">
        <v>0</v>
      </c>
      <c r="P12" s="71">
        <f t="shared" si="3"/>
        <v>0</v>
      </c>
    </row>
    <row r="13" spans="1:16" ht="30.75" customHeight="1" thickBot="1">
      <c r="A13" s="31"/>
      <c r="B13" s="32"/>
      <c r="C13" s="32"/>
      <c r="D13" s="62"/>
      <c r="E13" s="63"/>
      <c r="F13" s="63"/>
      <c r="G13" s="63"/>
      <c r="H13" s="63"/>
      <c r="I13" s="63"/>
      <c r="J13" s="64"/>
      <c r="K13" s="33">
        <f>SUM(K10:K12)</f>
        <v>45176.033057851244</v>
      </c>
      <c r="L13" s="33">
        <f>SUM(L10:L12)</f>
        <v>87159.50413223142</v>
      </c>
      <c r="M13" s="33">
        <f>SUM(M10:M12)</f>
        <v>54663</v>
      </c>
      <c r="N13" s="33">
        <f>SUM(N10:N12)</f>
        <v>105463</v>
      </c>
      <c r="O13" s="33">
        <f aca="true" t="shared" si="4" ref="O13:P13">SUM(O10:O12)</f>
        <v>0</v>
      </c>
      <c r="P13" s="33">
        <f t="shared" si="4"/>
        <v>0</v>
      </c>
    </row>
    <row r="14" spans="1:14" ht="45" customHeight="1">
      <c r="A14" s="22"/>
      <c r="B14" s="23"/>
      <c r="C14" s="23"/>
      <c r="D14" s="24"/>
      <c r="E14" s="24"/>
      <c r="F14" s="24"/>
      <c r="G14" s="24"/>
      <c r="H14" s="24"/>
      <c r="I14" s="24"/>
      <c r="J14" s="24"/>
      <c r="K14" s="25"/>
      <c r="L14" s="25"/>
      <c r="M14" s="25"/>
      <c r="N14" s="25"/>
    </row>
    <row r="15" spans="4:8" ht="15">
      <c r="D15" s="76"/>
      <c r="E15" s="76"/>
      <c r="F15" s="76"/>
      <c r="G15" s="76"/>
      <c r="H15" s="76"/>
    </row>
  </sheetData>
  <mergeCells count="12">
    <mergeCell ref="D9:J9"/>
    <mergeCell ref="D10:J10"/>
    <mergeCell ref="D11:J11"/>
    <mergeCell ref="A1:N6"/>
    <mergeCell ref="A7:L7"/>
    <mergeCell ref="M7:N7"/>
    <mergeCell ref="A8:J8"/>
    <mergeCell ref="K8:L8"/>
    <mergeCell ref="M8:N8"/>
    <mergeCell ref="O8:P8"/>
    <mergeCell ref="D12:J12"/>
    <mergeCell ref="D13:J13"/>
  </mergeCells>
  <printOptions/>
  <pageMargins left="0.7" right="0.7" top="0.787401575" bottom="0.787401575" header="0.3" footer="0.3"/>
  <pageSetup fitToHeight="0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kozisekl</cp:lastModifiedBy>
  <cp:lastPrinted>2018-05-23T11:49:34Z</cp:lastPrinted>
  <dcterms:created xsi:type="dcterms:W3CDTF">2018-03-19T14:39:22Z</dcterms:created>
  <dcterms:modified xsi:type="dcterms:W3CDTF">2018-06-29T11:37:21Z</dcterms:modified>
  <cp:category/>
  <cp:version/>
  <cp:contentType/>
  <cp:contentStatus/>
</cp:coreProperties>
</file>