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1A" sheetId="1" r:id="rId1"/>
    <sheet name="1B, 1C" sheetId="2" r:id="rId2"/>
    <sheet name="List 1" sheetId="3" r:id="rId3"/>
  </sheets>
  <definedNames>
    <definedName name="_xlnm.Print_Area" localSheetId="0">'1A'!$A$1:$E$43</definedName>
    <definedName name="_xlnm.Print_Area" localSheetId="1">'1B, 1C'!$A$1:$H$35</definedName>
  </definedNames>
  <calcPr fullCalcOnLoad="1"/>
</workbook>
</file>

<file path=xl/comments2.xml><?xml version="1.0" encoding="utf-8"?>
<comments xmlns="http://schemas.openxmlformats.org/spreadsheetml/2006/main">
  <authors>
    <author>Petr</author>
  </authors>
  <commentList>
    <comment ref="C41" authorId="0">
      <text>
        <r>
          <rPr>
            <b/>
            <sz val="9"/>
            <rFont val="Tahoma"/>
            <family val="2"/>
          </rPr>
          <t>Petr: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<sst xmlns="http://schemas.openxmlformats.org/spreadsheetml/2006/main" count="132" uniqueCount="123">
  <si>
    <t>časová cena</t>
  </si>
  <si>
    <t>Mendělejevova ul. č.p. 3 / 5 / 7 / 9 / 11 - dříve "O, O1, O2, O3, O4"</t>
  </si>
  <si>
    <t>Objekt  pojištění</t>
  </si>
  <si>
    <t>UJEP Ústí nad Labem - KAMPUS areál bývalé Masarykovy nemocnice mezi ul. Pasteurovou, Klíšskou a České Mládeže</t>
  </si>
  <si>
    <t>budova na p.č. 519/6</t>
  </si>
  <si>
    <t>Poř.č.</t>
  </si>
  <si>
    <t>nová cena 2011</t>
  </si>
  <si>
    <t>budova na p.č. 511/2 - vrátnice</t>
  </si>
  <si>
    <t>budova na p.č. 515 - dříve pavilon "H",  Pasteurova č.p. 3334/7</t>
  </si>
  <si>
    <t>budova na p.č. 506/5 - garáže</t>
  </si>
  <si>
    <t xml:space="preserve">budova na p.č. 521 </t>
  </si>
  <si>
    <t>budova na p.č. 506/2 sklad FUD</t>
  </si>
  <si>
    <t xml:space="preserve">budova na p.č. 510 , FUD  Pasteurova č.p. 1500/9 </t>
  </si>
  <si>
    <t>část spoj.chodby mezi budovou na p.č. 510 a budovou na p.č. 512 (včetně kaple)</t>
  </si>
  <si>
    <t>část spoj.chodby mezi budovou na p.č. 512 a budovou na p.č. 510 (jen ke kapli)</t>
  </si>
  <si>
    <t>budova na p.č. 512, VIKS-MN, Pasteurova č.p. 3407/11</t>
  </si>
  <si>
    <t>budova na p.č. 491/6 - dříve pavilon "I"</t>
  </si>
  <si>
    <t>budova na p.č. 500 a 502, Klíšská č.p. 28 a 30</t>
  </si>
  <si>
    <t xml:space="preserve">nová cena </t>
  </si>
  <si>
    <t xml:space="preserve"> </t>
  </si>
  <si>
    <t>Celkem</t>
  </si>
  <si>
    <t>Pasteurova 3545/5 včetně technologie</t>
  </si>
  <si>
    <t>budova Multifunkčního centra  Pasteurova 3544/1 a budova  Univerzitní  knihovny</t>
  </si>
  <si>
    <t xml:space="preserve">                                                   Objekt pojištění</t>
  </si>
  <si>
    <t>budova na p.č. 504/2</t>
  </si>
  <si>
    <t xml:space="preserve">         Soubor vlastních budov a staveb - příloha 1a</t>
  </si>
  <si>
    <t>Číslo</t>
  </si>
  <si>
    <t>Místo pojištění  - nová cena</t>
  </si>
  <si>
    <t>Pojistná částka budovy a stavby</t>
  </si>
  <si>
    <t>Pojistná částka pro movitý majetek</t>
  </si>
  <si>
    <t>Ústí nad Labem , Brněnská  1063/2</t>
  </si>
  <si>
    <t>Ústí nad Labem , Čapkovského  94 a 96</t>
  </si>
  <si>
    <t>Ústí nad Labem , Jateční 1002/20</t>
  </si>
  <si>
    <t>Ústí nad Labem , Hoření 3083/13</t>
  </si>
  <si>
    <t>Ústí nad Labem , Na Okraji 1001/7</t>
  </si>
  <si>
    <t>Ústí nad Labem , Moskevská  1533/54</t>
  </si>
  <si>
    <t>Ústí nad Labem , České mládeže 8 a 10</t>
  </si>
  <si>
    <t>Ústí nad Labem , Za Válcovnou 1000/ 8</t>
  </si>
  <si>
    <t>Bukovina , pošta Karlovice – Sedmihorky 7</t>
  </si>
  <si>
    <t>Ústí nad Labem , Velká hradební 1343/15</t>
  </si>
  <si>
    <t>Ústí nad Labem , Králova výšina 3132</t>
  </si>
  <si>
    <t>Ústí n.L , Král. výšina 3132 5 garáží na st.p.č. 1064/2-5, 1065/2</t>
  </si>
  <si>
    <t>Ústí nad Labem , Velká hradební 423/13</t>
  </si>
  <si>
    <t>Ústí nad Labem , Na Okraji 1003/3</t>
  </si>
  <si>
    <t>Most, Velebudice, Dělnická 21, pracoviště UJEP, ISŠT-COP</t>
  </si>
  <si>
    <t>Dubí, Tovární 50</t>
  </si>
  <si>
    <t>Muzeum Ústí nad Labem, Masarykova 1000/3</t>
  </si>
  <si>
    <t>Chomutov, Školní 50</t>
  </si>
  <si>
    <t>Litvínov, Ukrajinská 379</t>
  </si>
  <si>
    <t>VÚANCH, Revoluční 84</t>
  </si>
  <si>
    <t>Masarykova nemocnice, Sociální péče 3316, 401 13 Ústí nad Labem</t>
  </si>
  <si>
    <t>Severočeská armaturka, Jateční 49, Ústí nad Labem</t>
  </si>
  <si>
    <t>Základní škola, České mládeže 230</t>
  </si>
  <si>
    <t>Újezdeček, okr. Teplice, osada Dukla</t>
  </si>
  <si>
    <t>Trafostanice u PF, České Mládeže</t>
  </si>
  <si>
    <t>Trafostanice u SKM, Klíše</t>
  </si>
  <si>
    <t>Garáž ul. Černá cesta, Klíše</t>
  </si>
  <si>
    <t>Reklamní panel u SKM, Klíšská 979/129</t>
  </si>
  <si>
    <t>Stavba MAN síť - sítě mezi budovami</t>
  </si>
  <si>
    <t>Víceúčelová sportovní plocha PF, České mládeže</t>
  </si>
  <si>
    <t>Místa pojištění jsou platná i pro movité věci vlastní i cizí, zásoby, cennosti,odcizení , vandalismus, pojištění strojů , elektroniky a skla</t>
  </si>
  <si>
    <t>demolice</t>
  </si>
  <si>
    <t xml:space="preserve">Ústí nad Labem , České mládeže 8 a 10 - stravovací zařízení 50bar </t>
  </si>
  <si>
    <t>nová cena (změna D7)</t>
  </si>
  <si>
    <t>odpojištěno (likvidace)</t>
  </si>
  <si>
    <t>Pasteurova 13, Ústí nad Labem , budova F1 na p.č. 507 a budova F2 na p.č. 508</t>
  </si>
  <si>
    <t>Ústí nad Labem. Pasteurova 9, Budova H, FUD</t>
  </si>
  <si>
    <t>Ústí nad Labem , Klíšská  979/129 a 130, Klíšská  1101/129a</t>
  </si>
  <si>
    <t xml:space="preserve">Pojistná částka budovy a stavby </t>
  </si>
  <si>
    <t>Příloha č. 1.B. - časová cena</t>
  </si>
  <si>
    <t>Příloha č. 1.C. - nová cena</t>
  </si>
  <si>
    <t>Příloha 1A, místa pojištění a pojistné částky</t>
  </si>
  <si>
    <t xml:space="preserve">Soubor vlastních budov a staveb </t>
  </si>
  <si>
    <t>Ústí nad Labem, KAMPUS - viz příloha č. 1C</t>
  </si>
  <si>
    <t>Ústí nad Labem, Pasteurova č.p. 3545/5 - Vědecká knihovna UJEP - knižní fond</t>
  </si>
  <si>
    <t>Název zařízení</t>
  </si>
  <si>
    <t>kusy</t>
  </si>
  <si>
    <t>cena dodávky vč. DPH</t>
  </si>
  <si>
    <t>All-in one PC (2x kancelář, 2x chodba)</t>
  </si>
  <si>
    <t>LCD monitor</t>
  </si>
  <si>
    <t>Kancelářský počítač</t>
  </si>
  <si>
    <t>LCD TV + sluchátka</t>
  </si>
  <si>
    <t>Satelit</t>
  </si>
  <si>
    <t>DVD přehrávač</t>
  </si>
  <si>
    <t>Tablet včetně příslušenství</t>
  </si>
  <si>
    <t>Notebook</t>
  </si>
  <si>
    <t xml:space="preserve">LCD monitor </t>
  </si>
  <si>
    <t xml:space="preserve">LCD TV </t>
  </si>
  <si>
    <t>SW do PC</t>
  </si>
  <si>
    <t>SW na zálohu dat</t>
  </si>
  <si>
    <t>Multifunkce - barevná A3 (síťová)</t>
  </si>
  <si>
    <t>Multifunkce - černobílá A3</t>
  </si>
  <si>
    <t>Elektronická detekční bezpečnostní brána + přísl.</t>
  </si>
  <si>
    <t>učeben</t>
  </si>
  <si>
    <t>AV technika - projektory, PC, plátna, tabule, repro</t>
  </si>
  <si>
    <r>
      <t xml:space="preserve">CELKEM </t>
    </r>
    <r>
      <rPr>
        <b/>
        <sz val="10"/>
        <color indexed="8"/>
        <rFont val="Calibri"/>
        <family val="2"/>
      </rPr>
      <t>za vybavení s DPH</t>
    </r>
  </si>
  <si>
    <t>Specializované přístrojové vybavení</t>
  </si>
  <si>
    <t>výrobní číslo</t>
  </si>
  <si>
    <t>Ruční XFR spektrometr</t>
  </si>
  <si>
    <t>PC stanice pro správu a střih obrazových dat a videa; příslušenství</t>
  </si>
  <si>
    <t>Výstupní monitor</t>
  </si>
  <si>
    <t>Geodetická GPS pro měření RTK</t>
  </si>
  <si>
    <t xml:space="preserve">10207058,  3012578 </t>
  </si>
  <si>
    <t>Server - výpočetní stanice</t>
  </si>
  <si>
    <t>Knižní skener</t>
  </si>
  <si>
    <t>Digitální jednooká zrcadlovka; objektiv; blesk; bezdrátové rozhraní; příslušenství</t>
  </si>
  <si>
    <t xml:space="preserve">6014583, 20370681, 1006943 </t>
  </si>
  <si>
    <t>sportovní outdoorová kamera</t>
  </si>
  <si>
    <t>B03141D10FF</t>
  </si>
  <si>
    <t xml:space="preserve">panoramatická hlava </t>
  </si>
  <si>
    <t>P008114VML</t>
  </si>
  <si>
    <t xml:space="preserve">inspekční kamera s flexibilním  kabelem </t>
  </si>
  <si>
    <t>SW pro zpracování videa a grafiky</t>
  </si>
  <si>
    <t>Aktualizace SW Autodesk Autodesk Autocad Civil 3D</t>
  </si>
  <si>
    <t>SW</t>
  </si>
  <si>
    <t xml:space="preserve">3D optický skener Breuckamann </t>
  </si>
  <si>
    <t>SM 142650</t>
  </si>
  <si>
    <t>3D ruční skener EVA</t>
  </si>
  <si>
    <t>30.24190530</t>
  </si>
  <si>
    <t>Notebook ke skeneru</t>
  </si>
  <si>
    <t>28169394553, 43275671677</t>
  </si>
  <si>
    <t>Kancelářská technika do kanceláří a Audio-vizuální technika do učeben - Pasteurova 13.</t>
  </si>
  <si>
    <r>
      <t xml:space="preserve">Ústí nad Labem, Pasteurova 13 - částečná specifikace majetku je uvedena </t>
    </r>
    <r>
      <rPr>
        <b/>
        <sz val="12"/>
        <rFont val="Times New Roman"/>
        <family val="1"/>
      </rPr>
      <t>v záložce List 1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</si>
</sst>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\ &quot;Kč&quot;"/>
    <numFmt numFmtId="166" formatCode="d\.\ mmmm\ yyyy"/>
    <numFmt numFmtId="167" formatCode="000\ 00"/>
    <numFmt numFmtId="168" formatCode="d/mmmm\ yyyy"/>
    <numFmt numFmtId="169" formatCode="dd/mm/yy"/>
    <numFmt numFmtId="170" formatCode="[&lt;=9999999]###\ ##\ ##;##\ ##\ ##\ ##"/>
    <numFmt numFmtId="171" formatCode="[&lt;=99999]###\ ##;##\ ##\ ##"/>
    <numFmt numFmtId="172" formatCode="#,##0,"/>
    <numFmt numFmtId="173" formatCode="[&lt;=99999]###\ ###\ ###;General"/>
    <numFmt numFmtId="174" formatCode="[&lt;=99999]###\ \ ###\ \ ###;General"/>
    <numFmt numFmtId="175" formatCode="###_###_###"/>
    <numFmt numFmtId="176" formatCode="???_???_???"/>
    <numFmt numFmtId="177" formatCode="#,##0\ _K_č"/>
    <numFmt numFmtId="178" formatCode="#,##0.00\ _K_č"/>
  </numFmts>
  <fonts count="70">
    <font>
      <sz val="10"/>
      <name val="Arial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49" applyFont="1">
      <alignment/>
      <protection/>
    </xf>
    <xf numFmtId="165" fontId="3" fillId="0" borderId="0" xfId="49" applyNumberFormat="1" applyFont="1">
      <alignment/>
      <protection/>
    </xf>
    <xf numFmtId="0" fontId="4" fillId="0" borderId="0" xfId="49" applyFont="1" applyAlignment="1">
      <alignment horizontal="right"/>
      <protection/>
    </xf>
    <xf numFmtId="0" fontId="1" fillId="0" borderId="0" xfId="49">
      <alignment/>
      <protection/>
    </xf>
    <xf numFmtId="0" fontId="5" fillId="0" borderId="10" xfId="49" applyFont="1" applyBorder="1" applyAlignment="1">
      <alignment horizontal="left" vertical="center" wrapText="1"/>
      <protection/>
    </xf>
    <xf numFmtId="0" fontId="7" fillId="0" borderId="11" xfId="49" applyFont="1" applyBorder="1" applyAlignment="1">
      <alignment horizontal="center" vertical="center"/>
      <protection/>
    </xf>
    <xf numFmtId="165" fontId="9" fillId="0" borderId="12" xfId="49" applyNumberFormat="1" applyFont="1" applyBorder="1" applyAlignment="1" quotePrefix="1">
      <alignment horizontal="right" vertical="center"/>
      <protection/>
    </xf>
    <xf numFmtId="165" fontId="9" fillId="0" borderId="13" xfId="49" applyNumberFormat="1" applyFont="1" applyBorder="1" applyAlignment="1" quotePrefix="1">
      <alignment horizontal="right"/>
      <protection/>
    </xf>
    <xf numFmtId="0" fontId="7" fillId="0" borderId="0" xfId="49" applyFont="1">
      <alignment/>
      <protection/>
    </xf>
    <xf numFmtId="0" fontId="7" fillId="0" borderId="0" xfId="49" applyFont="1" applyBorder="1" applyAlignment="1">
      <alignment horizontal="center"/>
      <protection/>
    </xf>
    <xf numFmtId="0" fontId="7" fillId="0" borderId="0" xfId="49" applyFont="1" applyBorder="1">
      <alignment/>
      <protection/>
    </xf>
    <xf numFmtId="165" fontId="7" fillId="0" borderId="0" xfId="49" applyNumberFormat="1" applyFont="1" applyBorder="1">
      <alignment/>
      <protection/>
    </xf>
    <xf numFmtId="0" fontId="5" fillId="0" borderId="0" xfId="49" applyNumberFormat="1" applyFont="1" applyBorder="1" applyAlignment="1">
      <alignment horizontal="left" vertical="center" wrapText="1"/>
      <protection/>
    </xf>
    <xf numFmtId="165" fontId="6" fillId="0" borderId="14" xfId="49" applyNumberFormat="1" applyFont="1" applyBorder="1" applyAlignment="1">
      <alignment horizontal="center" vertical="center"/>
      <protection/>
    </xf>
    <xf numFmtId="0" fontId="11" fillId="0" borderId="0" xfId="49" applyFont="1">
      <alignment/>
      <protection/>
    </xf>
    <xf numFmtId="6" fontId="3" fillId="0" borderId="0" xfId="49" applyNumberFormat="1" applyFont="1">
      <alignment/>
      <protection/>
    </xf>
    <xf numFmtId="0" fontId="3" fillId="0" borderId="12" xfId="49" applyFont="1" applyBorder="1">
      <alignment/>
      <protection/>
    </xf>
    <xf numFmtId="165" fontId="3" fillId="0" borderId="12" xfId="49" applyNumberFormat="1" applyFont="1" applyBorder="1" applyAlignment="1">
      <alignment horizontal="center"/>
      <protection/>
    </xf>
    <xf numFmtId="165" fontId="3" fillId="0" borderId="12" xfId="49" applyNumberFormat="1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0" xfId="49" applyFont="1" applyBorder="1">
      <alignment/>
      <protection/>
    </xf>
    <xf numFmtId="165" fontId="3" fillId="0" borderId="0" xfId="49" applyNumberFormat="1" applyFont="1" applyBorder="1">
      <alignment/>
      <protection/>
    </xf>
    <xf numFmtId="0" fontId="1" fillId="0" borderId="0" xfId="49" applyBorder="1">
      <alignment/>
      <protection/>
    </xf>
    <xf numFmtId="0" fontId="3" fillId="0" borderId="20" xfId="49" applyFont="1" applyBorder="1">
      <alignment/>
      <protection/>
    </xf>
    <xf numFmtId="165" fontId="3" fillId="0" borderId="20" xfId="49" applyNumberFormat="1" applyFont="1" applyBorder="1">
      <alignment/>
      <protection/>
    </xf>
    <xf numFmtId="0" fontId="3" fillId="0" borderId="21" xfId="49" applyFont="1" applyBorder="1">
      <alignment/>
      <protection/>
    </xf>
    <xf numFmtId="165" fontId="3" fillId="0" borderId="21" xfId="49" applyNumberFormat="1" applyFont="1" applyBorder="1">
      <alignment/>
      <protection/>
    </xf>
    <xf numFmtId="6" fontId="3" fillId="0" borderId="10" xfId="49" applyNumberFormat="1" applyFont="1" applyBorder="1">
      <alignment/>
      <protection/>
    </xf>
    <xf numFmtId="0" fontId="3" fillId="0" borderId="22" xfId="49" applyFont="1" applyBorder="1">
      <alignment/>
      <protection/>
    </xf>
    <xf numFmtId="0" fontId="4" fillId="0" borderId="17" xfId="49" applyFont="1" applyBorder="1" applyAlignment="1">
      <alignment horizontal="left"/>
      <protection/>
    </xf>
    <xf numFmtId="0" fontId="4" fillId="0" borderId="18" xfId="49" applyFont="1" applyBorder="1" applyAlignment="1">
      <alignment horizontal="left"/>
      <protection/>
    </xf>
    <xf numFmtId="0" fontId="3" fillId="0" borderId="18" xfId="49" applyFont="1" applyBorder="1" applyAlignment="1">
      <alignment horizontal="left"/>
      <protection/>
    </xf>
    <xf numFmtId="0" fontId="7" fillId="0" borderId="12" xfId="49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vertical="top" wrapText="1"/>
    </xf>
    <xf numFmtId="165" fontId="16" fillId="0" borderId="22" xfId="0" applyNumberFormat="1" applyFont="1" applyBorder="1" applyAlignment="1">
      <alignment/>
    </xf>
    <xf numFmtId="0" fontId="17" fillId="0" borderId="12" xfId="0" applyFont="1" applyBorder="1" applyAlignment="1">
      <alignment/>
    </xf>
    <xf numFmtId="165" fontId="18" fillId="0" borderId="22" xfId="0" applyNumberFormat="1" applyFont="1" applyBorder="1" applyAlignment="1">
      <alignment/>
    </xf>
    <xf numFmtId="165" fontId="18" fillId="33" borderId="22" xfId="0" applyNumberFormat="1" applyFont="1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4" fillId="0" borderId="12" xfId="49" applyNumberFormat="1" applyFont="1" applyBorder="1">
      <alignment/>
      <protection/>
    </xf>
    <xf numFmtId="165" fontId="4" fillId="33" borderId="12" xfId="49" applyNumberFormat="1" applyFont="1" applyFill="1" applyBorder="1">
      <alignment/>
      <protection/>
    </xf>
    <xf numFmtId="165" fontId="4" fillId="33" borderId="12" xfId="49" applyNumberFormat="1" applyFont="1" applyFill="1" applyBorder="1" applyAlignment="1" quotePrefix="1">
      <alignment horizontal="right" vertical="center"/>
      <protection/>
    </xf>
    <xf numFmtId="0" fontId="16" fillId="0" borderId="12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/>
    </xf>
    <xf numFmtId="0" fontId="66" fillId="0" borderId="12" xfId="0" applyFont="1" applyFill="1" applyBorder="1" applyAlignment="1">
      <alignment vertical="top" wrapText="1"/>
    </xf>
    <xf numFmtId="165" fontId="65" fillId="0" borderId="22" xfId="0" applyNumberFormat="1" applyFont="1" applyFill="1" applyBorder="1" applyAlignment="1">
      <alignment/>
    </xf>
    <xf numFmtId="165" fontId="3" fillId="0" borderId="12" xfId="49" applyNumberFormat="1" applyFont="1" applyFill="1" applyBorder="1" applyAlignment="1">
      <alignment horizontal="center"/>
      <protection/>
    </xf>
    <xf numFmtId="165" fontId="4" fillId="0" borderId="12" xfId="49" applyNumberFormat="1" applyFont="1" applyFill="1" applyBorder="1" applyAlignment="1" quotePrefix="1">
      <alignment horizontal="right" vertical="center"/>
      <protection/>
    </xf>
    <xf numFmtId="0" fontId="15" fillId="0" borderId="0" xfId="0" applyFont="1" applyAlignment="1">
      <alignment/>
    </xf>
    <xf numFmtId="165" fontId="9" fillId="33" borderId="13" xfId="49" applyNumberFormat="1" applyFont="1" applyFill="1" applyBorder="1" applyAlignment="1" quotePrefix="1">
      <alignment horizontal="right"/>
      <protection/>
    </xf>
    <xf numFmtId="0" fontId="19" fillId="0" borderId="0" xfId="0" applyFont="1" applyAlignment="1">
      <alignment/>
    </xf>
    <xf numFmtId="0" fontId="67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4" fontId="50" fillId="0" borderId="0" xfId="0" applyNumberFormat="1" applyFont="1" applyAlignment="1">
      <alignment horizontal="center"/>
    </xf>
    <xf numFmtId="0" fontId="21" fillId="0" borderId="23" xfId="36" applyFont="1" applyBorder="1" applyAlignment="1">
      <alignment horizontal="left" wrapText="1"/>
      <protection/>
    </xf>
    <xf numFmtId="0" fontId="21" fillId="0" borderId="23" xfId="36" applyFont="1" applyBorder="1" applyAlignment="1">
      <alignment horizontal="center" wrapText="1"/>
      <protection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2" xfId="36" applyFont="1" applyBorder="1" applyAlignment="1">
      <alignment horizontal="left" wrapText="1"/>
      <protection/>
    </xf>
    <xf numFmtId="0" fontId="21" fillId="0" borderId="12" xfId="36" applyFont="1" applyBorder="1" applyAlignment="1">
      <alignment horizontal="center" wrapText="1"/>
      <protection/>
    </xf>
    <xf numFmtId="0" fontId="21" fillId="0" borderId="12" xfId="36" applyFont="1" applyFill="1" applyBorder="1" applyAlignment="1">
      <alignment horizontal="left" wrapText="1"/>
      <protection/>
    </xf>
    <xf numFmtId="0" fontId="21" fillId="0" borderId="12" xfId="36" applyFont="1" applyFill="1" applyBorder="1" applyAlignment="1">
      <alignment horizontal="center" wrapText="1"/>
      <protection/>
    </xf>
    <xf numFmtId="0" fontId="21" fillId="0" borderId="24" xfId="36" applyFont="1" applyBorder="1" applyAlignment="1">
      <alignment horizontal="left" wrapText="1"/>
      <protection/>
    </xf>
    <xf numFmtId="0" fontId="21" fillId="0" borderId="24" xfId="36" applyFont="1" applyBorder="1" applyAlignment="1">
      <alignment horizontal="center" wrapText="1"/>
      <protection/>
    </xf>
    <xf numFmtId="0" fontId="21" fillId="0" borderId="0" xfId="36" applyFont="1" applyBorder="1" applyAlignment="1">
      <alignment horizontal="left" wrapText="1"/>
      <protection/>
    </xf>
    <xf numFmtId="0" fontId="22" fillId="0" borderId="0" xfId="36" applyFont="1" applyBorder="1" applyAlignment="1">
      <alignment horizontal="center" wrapText="1"/>
      <protection/>
    </xf>
    <xf numFmtId="0" fontId="21" fillId="0" borderId="0" xfId="36" applyFont="1" applyBorder="1" applyAlignment="1">
      <alignment horizontal="center" wrapText="1"/>
      <protection/>
    </xf>
    <xf numFmtId="0" fontId="67" fillId="34" borderId="0" xfId="0" applyFont="1" applyFill="1" applyAlignment="1">
      <alignment/>
    </xf>
    <xf numFmtId="4" fontId="68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4" fontId="69" fillId="0" borderId="0" xfId="0" applyNumberFormat="1" applyFont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5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4" fillId="0" borderId="23" xfId="48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/>
    </xf>
    <xf numFmtId="0" fontId="24" fillId="0" borderId="23" xfId="36" applyFont="1" applyBorder="1" applyAlignment="1">
      <alignment horizontal="center" wrapText="1"/>
      <protection/>
    </xf>
    <xf numFmtId="1" fontId="50" fillId="0" borderId="0" xfId="0" applyNumberFormat="1" applyFont="1" applyFill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23" xfId="36" applyFont="1" applyBorder="1" applyAlignment="1">
      <alignment horizontal="left" wrapText="1"/>
      <protection/>
    </xf>
    <xf numFmtId="0" fontId="26" fillId="0" borderId="25" xfId="47" applyFont="1" applyFill="1" applyBorder="1" applyAlignment="1">
      <alignment horizontal="center" wrapText="1"/>
      <protection/>
    </xf>
    <xf numFmtId="0" fontId="12" fillId="0" borderId="26" xfId="49" applyFont="1" applyBorder="1" applyAlignment="1">
      <alignment horizontal="center"/>
      <protection/>
    </xf>
    <xf numFmtId="0" fontId="12" fillId="0" borderId="27" xfId="49" applyFont="1" applyBorder="1" applyAlignment="1">
      <alignment horizontal="center"/>
      <protection/>
    </xf>
    <xf numFmtId="0" fontId="12" fillId="0" borderId="28" xfId="49" applyFont="1" applyBorder="1" applyAlignment="1">
      <alignment horizontal="center"/>
      <protection/>
    </xf>
    <xf numFmtId="0" fontId="8" fillId="0" borderId="12" xfId="49" applyFont="1" applyBorder="1" applyAlignment="1">
      <alignment horizontal="left"/>
      <protection/>
    </xf>
    <xf numFmtId="0" fontId="8" fillId="0" borderId="12" xfId="49" applyFont="1" applyFill="1" applyBorder="1" applyAlignment="1">
      <alignment horizontal="left" vertical="center" wrapText="1"/>
      <protection/>
    </xf>
    <xf numFmtId="0" fontId="4" fillId="0" borderId="29" xfId="49" applyFont="1" applyBorder="1" applyAlignment="1">
      <alignment horizontal="center" vertical="center"/>
      <protection/>
    </xf>
    <xf numFmtId="0" fontId="4" fillId="0" borderId="30" xfId="49" applyFont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 5" xfId="48"/>
    <cellStyle name="normální_Seznam cen - UJEP Ú L-Dodate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00390625" style="0" customWidth="1"/>
    <col min="2" max="2" width="65.7109375" style="0" customWidth="1"/>
    <col min="3" max="3" width="24.28125" style="0" hidden="1" customWidth="1"/>
    <col min="4" max="4" width="22.28125" style="0" customWidth="1"/>
    <col min="5" max="5" width="23.57421875" style="0" customWidth="1"/>
  </cols>
  <sheetData>
    <row r="1" ht="15.75">
      <c r="B1" s="61" t="s">
        <v>71</v>
      </c>
    </row>
    <row r="3" spans="1:5" ht="15">
      <c r="A3" s="38" t="s">
        <v>25</v>
      </c>
      <c r="B3" s="59" t="s">
        <v>72</v>
      </c>
      <c r="C3" s="38"/>
      <c r="D3" s="38"/>
      <c r="E3" s="39"/>
    </row>
    <row r="4" spans="1:5" s="49" customFormat="1" ht="34.5" customHeight="1">
      <c r="A4" s="46" t="s">
        <v>26</v>
      </c>
      <c r="B4" s="47" t="s">
        <v>27</v>
      </c>
      <c r="C4" s="48" t="s">
        <v>28</v>
      </c>
      <c r="D4" s="53" t="s">
        <v>68</v>
      </c>
      <c r="E4" s="48" t="s">
        <v>29</v>
      </c>
    </row>
    <row r="5" spans="1:5" ht="15.75">
      <c r="A5" s="40">
        <v>1</v>
      </c>
      <c r="B5" s="41" t="s">
        <v>30</v>
      </c>
      <c r="C5" s="42">
        <v>16684521</v>
      </c>
      <c r="D5" s="42">
        <f>C5*1.07</f>
        <v>17852437.470000003</v>
      </c>
      <c r="E5" s="42">
        <v>428393</v>
      </c>
    </row>
    <row r="6" spans="1:5" ht="15.75">
      <c r="A6" s="40">
        <v>2</v>
      </c>
      <c r="B6" s="41" t="s">
        <v>31</v>
      </c>
      <c r="C6" s="42">
        <v>104102669</v>
      </c>
      <c r="D6" s="42">
        <f aca="true" t="shared" si="0" ref="D6:D14">C6*1.07</f>
        <v>111389855.83000001</v>
      </c>
      <c r="E6" s="42">
        <v>1027859</v>
      </c>
    </row>
    <row r="7" spans="1:5" ht="15.75">
      <c r="A7" s="40">
        <v>3</v>
      </c>
      <c r="B7" s="41" t="s">
        <v>67</v>
      </c>
      <c r="C7" s="42">
        <v>748563646</v>
      </c>
      <c r="D7" s="42">
        <f t="shared" si="0"/>
        <v>800963101.22</v>
      </c>
      <c r="E7" s="42">
        <v>15961628</v>
      </c>
    </row>
    <row r="8" spans="1:5" ht="15.75">
      <c r="A8" s="40">
        <v>4</v>
      </c>
      <c r="B8" s="41" t="s">
        <v>32</v>
      </c>
      <c r="C8" s="42">
        <v>330364074</v>
      </c>
      <c r="D8" s="42">
        <f t="shared" si="0"/>
        <v>353489559.18</v>
      </c>
      <c r="E8" s="42">
        <v>7018803</v>
      </c>
    </row>
    <row r="9" spans="1:5" ht="15.75">
      <c r="A9" s="40">
        <v>5</v>
      </c>
      <c r="B9" s="41" t="s">
        <v>33</v>
      </c>
      <c r="C9" s="42">
        <v>551138115</v>
      </c>
      <c r="D9" s="42">
        <f t="shared" si="0"/>
        <v>589717783.0500001</v>
      </c>
      <c r="E9" s="42">
        <v>33499160</v>
      </c>
    </row>
    <row r="10" spans="1:5" ht="15.75">
      <c r="A10" s="40">
        <v>6</v>
      </c>
      <c r="B10" s="41" t="s">
        <v>34</v>
      </c>
      <c r="C10" s="42">
        <v>21758668</v>
      </c>
      <c r="D10" s="42">
        <f t="shared" si="0"/>
        <v>23281774.76</v>
      </c>
      <c r="E10" s="42">
        <v>10864655</v>
      </c>
    </row>
    <row r="11" spans="1:5" ht="15.75">
      <c r="A11" s="40">
        <v>7</v>
      </c>
      <c r="B11" s="41" t="s">
        <v>35</v>
      </c>
      <c r="C11" s="42">
        <v>149466081</v>
      </c>
      <c r="D11" s="42">
        <f t="shared" si="0"/>
        <v>159928706.67000002</v>
      </c>
      <c r="E11" s="42">
        <v>31607624</v>
      </c>
    </row>
    <row r="12" spans="1:5" ht="15.75">
      <c r="A12" s="40">
        <v>8</v>
      </c>
      <c r="B12" s="41" t="s">
        <v>36</v>
      </c>
      <c r="C12" s="42">
        <v>882153262</v>
      </c>
      <c r="D12" s="42">
        <f>C12*1.06</f>
        <v>935082457.72</v>
      </c>
      <c r="E12" s="42">
        <v>203649153</v>
      </c>
    </row>
    <row r="13" spans="1:5" ht="15.75">
      <c r="A13" s="40">
        <v>9</v>
      </c>
      <c r="B13" s="41" t="s">
        <v>37</v>
      </c>
      <c r="C13" s="42">
        <v>80604103</v>
      </c>
      <c r="D13" s="42">
        <f t="shared" si="0"/>
        <v>86246390.21000001</v>
      </c>
      <c r="E13" s="42">
        <v>22307905</v>
      </c>
    </row>
    <row r="14" spans="1:5" ht="15.75">
      <c r="A14" s="40">
        <v>10</v>
      </c>
      <c r="B14" s="41" t="s">
        <v>38</v>
      </c>
      <c r="C14" s="42">
        <v>24956287</v>
      </c>
      <c r="D14" s="42">
        <f t="shared" si="0"/>
        <v>26703227.09</v>
      </c>
      <c r="E14" s="42">
        <v>646438</v>
      </c>
    </row>
    <row r="15" spans="1:6" ht="15.75">
      <c r="A15" s="54">
        <v>11</v>
      </c>
      <c r="B15" s="55" t="s">
        <v>62</v>
      </c>
      <c r="C15" s="56">
        <v>9206578</v>
      </c>
      <c r="D15" s="56">
        <f>C15*1.02</f>
        <v>9390709.56</v>
      </c>
      <c r="E15" s="56">
        <v>2079641</v>
      </c>
      <c r="F15" s="39"/>
    </row>
    <row r="16" spans="1:5" ht="15.75">
      <c r="A16" s="40">
        <v>12</v>
      </c>
      <c r="B16" s="41" t="s">
        <v>39</v>
      </c>
      <c r="C16" s="42">
        <v>19252067</v>
      </c>
      <c r="D16" s="42">
        <f>C16*1.07</f>
        <v>20599711.69</v>
      </c>
      <c r="E16" s="42">
        <v>6708989</v>
      </c>
    </row>
    <row r="17" spans="1:5" ht="15.75">
      <c r="A17" s="40">
        <v>13</v>
      </c>
      <c r="B17" s="41" t="s">
        <v>40</v>
      </c>
      <c r="C17" s="42">
        <v>57613856</v>
      </c>
      <c r="D17" s="42">
        <f>C17*1.07</f>
        <v>61646825.92</v>
      </c>
      <c r="E17" s="42">
        <v>47202897</v>
      </c>
    </row>
    <row r="18" spans="1:5" ht="15.75">
      <c r="A18" s="40">
        <v>14</v>
      </c>
      <c r="B18" s="43" t="s">
        <v>41</v>
      </c>
      <c r="C18" s="42">
        <v>1090398</v>
      </c>
      <c r="D18" s="42">
        <f>C18*1.07</f>
        <v>1166725.86</v>
      </c>
      <c r="E18" s="42"/>
    </row>
    <row r="19" spans="1:5" ht="15.75">
      <c r="A19" s="40">
        <v>15</v>
      </c>
      <c r="B19" s="41" t="s">
        <v>42</v>
      </c>
      <c r="C19" s="42">
        <v>132642176</v>
      </c>
      <c r="D19" s="42">
        <f>C19*1.07</f>
        <v>141927128.32000002</v>
      </c>
      <c r="E19" s="42">
        <v>21828680</v>
      </c>
    </row>
    <row r="20" spans="1:5" ht="15.75">
      <c r="A20" s="40">
        <v>16</v>
      </c>
      <c r="B20" s="41" t="s">
        <v>43</v>
      </c>
      <c r="C20" s="42">
        <v>52350802</v>
      </c>
      <c r="D20" s="42">
        <f>C20*1.07</f>
        <v>56015358.14</v>
      </c>
      <c r="E20" s="42">
        <v>3178365</v>
      </c>
    </row>
    <row r="21" spans="1:5" ht="15.75">
      <c r="A21" s="40">
        <v>17</v>
      </c>
      <c r="B21" s="41" t="s">
        <v>73</v>
      </c>
      <c r="C21" s="42"/>
      <c r="D21" s="42"/>
      <c r="E21" s="42">
        <v>126544684</v>
      </c>
    </row>
    <row r="22" spans="1:5" ht="15.75">
      <c r="A22" s="40">
        <v>18</v>
      </c>
      <c r="B22" s="41" t="s">
        <v>44</v>
      </c>
      <c r="C22" s="42"/>
      <c r="D22" s="42"/>
      <c r="E22" s="42">
        <v>11758604</v>
      </c>
    </row>
    <row r="23" spans="1:5" ht="15.75">
      <c r="A23" s="40">
        <v>19</v>
      </c>
      <c r="B23" s="41" t="s">
        <v>45</v>
      </c>
      <c r="C23" s="42"/>
      <c r="D23" s="42"/>
      <c r="E23" s="42">
        <v>2899678</v>
      </c>
    </row>
    <row r="24" spans="1:5" ht="15.75">
      <c r="A24" s="40">
        <v>20</v>
      </c>
      <c r="B24" s="41" t="s">
        <v>66</v>
      </c>
      <c r="C24" s="42"/>
      <c r="D24" s="42"/>
      <c r="E24" s="42">
        <v>34971017</v>
      </c>
    </row>
    <row r="25" spans="1:5" ht="15.75">
      <c r="A25" s="40">
        <v>21</v>
      </c>
      <c r="B25" s="41" t="s">
        <v>46</v>
      </c>
      <c r="C25" s="42"/>
      <c r="D25" s="42"/>
      <c r="E25" s="42">
        <v>2300638</v>
      </c>
    </row>
    <row r="26" spans="1:5" ht="15.75">
      <c r="A26" s="40">
        <v>22</v>
      </c>
      <c r="B26" s="41" t="s">
        <v>47</v>
      </c>
      <c r="C26" s="42"/>
      <c r="D26" s="42"/>
      <c r="E26" s="42">
        <v>25740</v>
      </c>
    </row>
    <row r="27" spans="1:5" ht="15.75">
      <c r="A27" s="40">
        <v>23</v>
      </c>
      <c r="B27" s="41" t="s">
        <v>48</v>
      </c>
      <c r="C27" s="42"/>
      <c r="D27" s="42"/>
      <c r="E27" s="42">
        <v>1159326</v>
      </c>
    </row>
    <row r="28" spans="1:5" ht="15.75">
      <c r="A28" s="40">
        <v>24</v>
      </c>
      <c r="B28" s="41" t="s">
        <v>49</v>
      </c>
      <c r="C28" s="42"/>
      <c r="D28" s="42"/>
      <c r="E28" s="42">
        <v>10510339</v>
      </c>
    </row>
    <row r="29" spans="1:5" ht="15.75">
      <c r="A29" s="40">
        <v>25</v>
      </c>
      <c r="B29" s="41" t="s">
        <v>50</v>
      </c>
      <c r="C29" s="42"/>
      <c r="D29" s="42"/>
      <c r="E29" s="42">
        <v>959448</v>
      </c>
    </row>
    <row r="30" spans="1:5" ht="15.75">
      <c r="A30" s="40">
        <v>26</v>
      </c>
      <c r="B30" s="41" t="s">
        <v>51</v>
      </c>
      <c r="C30" s="42"/>
      <c r="D30" s="42"/>
      <c r="E30" s="42">
        <v>114995</v>
      </c>
    </row>
    <row r="31" spans="1:5" ht="15.75">
      <c r="A31" s="40">
        <v>27</v>
      </c>
      <c r="B31" s="41" t="s">
        <v>52</v>
      </c>
      <c r="C31" s="42"/>
      <c r="D31" s="42"/>
      <c r="E31" s="42">
        <v>101636</v>
      </c>
    </row>
    <row r="32" spans="1:5" ht="15.75">
      <c r="A32" s="40">
        <v>28</v>
      </c>
      <c r="B32" s="41" t="s">
        <v>53</v>
      </c>
      <c r="C32" s="42"/>
      <c r="D32" s="42"/>
      <c r="E32" s="42">
        <v>1286246</v>
      </c>
    </row>
    <row r="33" spans="1:5" ht="15.75">
      <c r="A33" s="40">
        <v>29</v>
      </c>
      <c r="B33" s="41" t="s">
        <v>54</v>
      </c>
      <c r="C33" s="42">
        <v>196350</v>
      </c>
      <c r="D33" s="42">
        <f>C33*1.07</f>
        <v>210094.5</v>
      </c>
      <c r="E33" s="44"/>
    </row>
    <row r="34" spans="1:5" ht="15.75">
      <c r="A34" s="40">
        <v>30</v>
      </c>
      <c r="B34" s="41" t="s">
        <v>55</v>
      </c>
      <c r="C34" s="42">
        <v>556350</v>
      </c>
      <c r="D34" s="42">
        <f>C34*1.07</f>
        <v>595294.5</v>
      </c>
      <c r="E34" s="42"/>
    </row>
    <row r="35" spans="1:5" ht="15.75">
      <c r="A35" s="40">
        <v>31</v>
      </c>
      <c r="B35" s="41" t="s">
        <v>56</v>
      </c>
      <c r="C35" s="42">
        <v>259760</v>
      </c>
      <c r="D35" s="42">
        <f>C35*1.07</f>
        <v>277943.2</v>
      </c>
      <c r="E35" s="42"/>
    </row>
    <row r="36" spans="1:5" ht="15.75">
      <c r="A36" s="40">
        <v>32</v>
      </c>
      <c r="B36" s="41" t="s">
        <v>57</v>
      </c>
      <c r="C36" s="42">
        <v>38889</v>
      </c>
      <c r="D36" s="42">
        <f>C36*1.07</f>
        <v>41611.23</v>
      </c>
      <c r="E36" s="42"/>
    </row>
    <row r="37" spans="1:5" ht="15.75">
      <c r="A37" s="40">
        <v>33</v>
      </c>
      <c r="B37" s="41" t="s">
        <v>58</v>
      </c>
      <c r="C37" s="42">
        <v>6300703</v>
      </c>
      <c r="D37" s="42">
        <f>C37*1.07</f>
        <v>6741752.21</v>
      </c>
      <c r="E37" s="42"/>
    </row>
    <row r="38" spans="1:5" ht="15.75">
      <c r="A38" s="40">
        <v>34</v>
      </c>
      <c r="B38" s="41" t="s">
        <v>59</v>
      </c>
      <c r="C38" s="42">
        <v>2794358</v>
      </c>
      <c r="D38" s="42">
        <f>C38*1.05</f>
        <v>2934075.9</v>
      </c>
      <c r="E38" s="42"/>
    </row>
    <row r="39" spans="1:5" ht="31.5">
      <c r="A39" s="40">
        <v>35</v>
      </c>
      <c r="B39" s="41" t="s">
        <v>122</v>
      </c>
      <c r="C39" s="42"/>
      <c r="D39" s="42"/>
      <c r="E39" s="42">
        <v>17323850</v>
      </c>
    </row>
    <row r="40" spans="1:5" ht="31.5">
      <c r="A40" s="40">
        <v>36</v>
      </c>
      <c r="B40" s="41" t="s">
        <v>74</v>
      </c>
      <c r="C40" s="42"/>
      <c r="D40" s="42"/>
      <c r="E40" s="42">
        <v>117085000</v>
      </c>
    </row>
    <row r="41" spans="1:5" ht="15.75">
      <c r="A41" s="40"/>
      <c r="B41" s="41" t="s">
        <v>20</v>
      </c>
      <c r="C41" s="44">
        <f>SUM(C5:C38)</f>
        <v>3192093713</v>
      </c>
      <c r="D41" s="45">
        <f>SUM(D5:D40)</f>
        <v>3406202524.2300005</v>
      </c>
      <c r="E41" s="45">
        <f>SUM(E5:E40)</f>
        <v>735051391</v>
      </c>
    </row>
    <row r="43" ht="12.75">
      <c r="A43" s="39" t="s">
        <v>60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6">
      <selection activeCell="N34" sqref="N34"/>
    </sheetView>
  </sheetViews>
  <sheetFormatPr defaultColWidth="9.140625" defaultRowHeight="12.75"/>
  <cols>
    <col min="1" max="1" width="6.28125" style="1" customWidth="1"/>
    <col min="2" max="3" width="9.140625" style="1" customWidth="1"/>
    <col min="4" max="4" width="25.57421875" style="1" customWidth="1"/>
    <col min="5" max="5" width="19.7109375" style="1" customWidth="1"/>
    <col min="6" max="6" width="1.28515625" style="1" hidden="1" customWidth="1"/>
    <col min="7" max="7" width="21.7109375" style="2" hidden="1" customWidth="1"/>
    <col min="8" max="8" width="21.421875" style="4" customWidth="1"/>
    <col min="9" max="9" width="9.140625" style="4" customWidth="1"/>
    <col min="10" max="10" width="16.421875" style="4" customWidth="1"/>
    <col min="11" max="16384" width="9.140625" style="4" customWidth="1"/>
  </cols>
  <sheetData>
    <row r="1" spans="3:7" ht="15.75">
      <c r="C1" s="15"/>
      <c r="D1" s="15" t="s">
        <v>69</v>
      </c>
      <c r="F1" s="3"/>
      <c r="G1" s="3"/>
    </row>
    <row r="2" ht="36.75" customHeight="1">
      <c r="A2" s="1" t="s">
        <v>3</v>
      </c>
    </row>
    <row r="3" spans="1:7" ht="13.5" customHeight="1" thickBot="1">
      <c r="A3" s="5"/>
      <c r="B3" s="5"/>
      <c r="C3" s="5"/>
      <c r="D3" s="5"/>
      <c r="E3" s="5"/>
      <c r="F3" s="5"/>
      <c r="G3" s="13"/>
    </row>
    <row r="4" spans="1:8" ht="32.25" customHeight="1" thickBot="1">
      <c r="A4" s="17" t="s">
        <v>5</v>
      </c>
      <c r="B4" s="103" t="s">
        <v>2</v>
      </c>
      <c r="C4" s="103"/>
      <c r="D4" s="103"/>
      <c r="E4" s="103"/>
      <c r="F4" s="104"/>
      <c r="G4" s="14" t="s">
        <v>0</v>
      </c>
      <c r="H4" s="14" t="s">
        <v>0</v>
      </c>
    </row>
    <row r="5" spans="1:8" ht="13.5" customHeight="1">
      <c r="A5" s="6">
        <v>1</v>
      </c>
      <c r="B5" s="102" t="s">
        <v>1</v>
      </c>
      <c r="C5" s="102"/>
      <c r="D5" s="102"/>
      <c r="E5" s="102"/>
      <c r="F5" s="102"/>
      <c r="G5" s="52" t="s">
        <v>61</v>
      </c>
      <c r="H5" s="58" t="s">
        <v>64</v>
      </c>
    </row>
    <row r="6" spans="1:8" ht="13.5" customHeight="1">
      <c r="A6" s="6">
        <v>2</v>
      </c>
      <c r="B6" s="101" t="s">
        <v>4</v>
      </c>
      <c r="C6" s="101"/>
      <c r="D6" s="101"/>
      <c r="E6" s="101"/>
      <c r="F6" s="101"/>
      <c r="G6" s="7">
        <v>3500000</v>
      </c>
      <c r="H6" s="7">
        <v>3500000</v>
      </c>
    </row>
    <row r="7" spans="1:8" ht="13.5" customHeight="1">
      <c r="A7" s="37">
        <v>3</v>
      </c>
      <c r="B7" s="101" t="s">
        <v>24</v>
      </c>
      <c r="C7" s="101"/>
      <c r="D7" s="101"/>
      <c r="E7" s="101"/>
      <c r="F7" s="101"/>
      <c r="G7" s="7">
        <v>2200000</v>
      </c>
      <c r="H7" s="7">
        <v>2200000</v>
      </c>
    </row>
    <row r="8" spans="1:8" ht="15.75" customHeight="1" thickBot="1">
      <c r="A8" s="98" t="s">
        <v>20</v>
      </c>
      <c r="B8" s="99"/>
      <c r="C8" s="99"/>
      <c r="D8" s="99"/>
      <c r="E8" s="99"/>
      <c r="F8" s="100"/>
      <c r="G8" s="8">
        <f>SUM(G6:G7)</f>
        <v>5700000</v>
      </c>
      <c r="H8" s="60">
        <f>SUM(H6:H7)</f>
        <v>5700000</v>
      </c>
    </row>
    <row r="9" spans="1:7" ht="12.75">
      <c r="A9" s="9"/>
      <c r="B9" s="10"/>
      <c r="C9" s="10"/>
      <c r="D9" s="10"/>
      <c r="E9" s="10"/>
      <c r="F9" s="11"/>
      <c r="G9" s="12"/>
    </row>
    <row r="10" ht="12.75"/>
    <row r="11" ht="12.75"/>
    <row r="12" ht="15.75">
      <c r="D12" s="15" t="s">
        <v>70</v>
      </c>
    </row>
    <row r="13" ht="12.75"/>
    <row r="14" ht="12.75">
      <c r="A14" s="1" t="s">
        <v>19</v>
      </c>
    </row>
    <row r="15" spans="1:10" ht="12.75">
      <c r="A15" s="1" t="s">
        <v>3</v>
      </c>
      <c r="I15" s="27"/>
      <c r="J15" s="27"/>
    </row>
    <row r="16" spans="9:10" ht="12.75">
      <c r="I16" s="27"/>
      <c r="J16" s="27"/>
    </row>
    <row r="17" spans="1:10" ht="12.75">
      <c r="A17" s="17" t="s">
        <v>5</v>
      </c>
      <c r="B17" s="34" t="s">
        <v>23</v>
      </c>
      <c r="C17" s="35"/>
      <c r="D17" s="36"/>
      <c r="E17" s="36"/>
      <c r="F17" s="1" t="s">
        <v>6</v>
      </c>
      <c r="G17" s="18" t="s">
        <v>18</v>
      </c>
      <c r="H17" s="57" t="s">
        <v>63</v>
      </c>
      <c r="I17" s="27"/>
      <c r="J17" s="26"/>
    </row>
    <row r="18" spans="1:10" ht="12.75">
      <c r="A18" s="17">
        <v>1</v>
      </c>
      <c r="B18" s="22" t="s">
        <v>7</v>
      </c>
      <c r="C18" s="23"/>
      <c r="D18" s="23"/>
      <c r="E18" s="23"/>
      <c r="F18" s="16">
        <v>7137900</v>
      </c>
      <c r="G18" s="19">
        <v>7423416</v>
      </c>
      <c r="H18" s="19">
        <f>G18*1.07</f>
        <v>7943055.12</v>
      </c>
      <c r="I18" s="27"/>
      <c r="J18" s="26"/>
    </row>
    <row r="19" spans="1:10" ht="12.75">
      <c r="A19" s="17">
        <v>2</v>
      </c>
      <c r="B19" s="22" t="s">
        <v>8</v>
      </c>
      <c r="C19" s="23"/>
      <c r="D19" s="23"/>
      <c r="E19" s="23"/>
      <c r="F19" s="16">
        <v>36741250</v>
      </c>
      <c r="G19" s="19">
        <v>38210900</v>
      </c>
      <c r="H19" s="19">
        <f aca="true" t="shared" si="0" ref="H19:H30">G19*1.07</f>
        <v>40885663</v>
      </c>
      <c r="I19" s="27"/>
      <c r="J19" s="27"/>
    </row>
    <row r="20" spans="1:8" ht="12.75">
      <c r="A20" s="17">
        <v>3</v>
      </c>
      <c r="B20" s="22" t="s">
        <v>9</v>
      </c>
      <c r="C20" s="23"/>
      <c r="D20" s="23"/>
      <c r="E20" s="23"/>
      <c r="F20" s="16">
        <v>2879300</v>
      </c>
      <c r="G20" s="19">
        <v>2994472</v>
      </c>
      <c r="H20" s="19">
        <f t="shared" si="0"/>
        <v>3204085.04</v>
      </c>
    </row>
    <row r="21" spans="1:8" ht="12.75">
      <c r="A21" s="17">
        <v>4</v>
      </c>
      <c r="B21" s="22" t="s">
        <v>10</v>
      </c>
      <c r="C21" s="23"/>
      <c r="D21" s="23"/>
      <c r="E21" s="23"/>
      <c r="F21" s="16">
        <v>11539605</v>
      </c>
      <c r="G21" s="19">
        <v>12001189</v>
      </c>
      <c r="H21" s="19">
        <f t="shared" si="0"/>
        <v>12841272.23</v>
      </c>
    </row>
    <row r="22" spans="1:8" ht="12.75">
      <c r="A22" s="17">
        <v>5</v>
      </c>
      <c r="B22" s="22" t="s">
        <v>11</v>
      </c>
      <c r="C22" s="23"/>
      <c r="D22" s="23"/>
      <c r="E22" s="23"/>
      <c r="F22" s="16">
        <v>1846545</v>
      </c>
      <c r="G22" s="19">
        <v>1920407</v>
      </c>
      <c r="H22" s="19">
        <f t="shared" si="0"/>
        <v>2054835.4900000002</v>
      </c>
    </row>
    <row r="23" spans="1:8" ht="12.75">
      <c r="A23" s="17">
        <v>6</v>
      </c>
      <c r="B23" s="22" t="s">
        <v>12</v>
      </c>
      <c r="C23" s="23"/>
      <c r="D23" s="23"/>
      <c r="E23" s="23"/>
      <c r="F23" s="16">
        <v>466000000</v>
      </c>
      <c r="G23" s="19">
        <v>484640000</v>
      </c>
      <c r="H23" s="19">
        <f t="shared" si="0"/>
        <v>518564800.00000006</v>
      </c>
    </row>
    <row r="24" spans="1:8" ht="12.75">
      <c r="A24" s="17">
        <v>7</v>
      </c>
      <c r="B24" s="22" t="s">
        <v>13</v>
      </c>
      <c r="C24" s="23"/>
      <c r="D24" s="23"/>
      <c r="E24" s="23"/>
      <c r="F24" s="16">
        <v>3749985</v>
      </c>
      <c r="G24" s="19">
        <v>3899984</v>
      </c>
      <c r="H24" s="19">
        <f t="shared" si="0"/>
        <v>4172982.8800000004</v>
      </c>
    </row>
    <row r="25" spans="1:8" ht="12.75">
      <c r="A25" s="17">
        <v>8</v>
      </c>
      <c r="B25" s="22" t="s">
        <v>14</v>
      </c>
      <c r="C25" s="23"/>
      <c r="D25" s="23"/>
      <c r="E25" s="23"/>
      <c r="F25" s="16">
        <v>4877565</v>
      </c>
      <c r="G25" s="19">
        <v>5072668</v>
      </c>
      <c r="H25" s="19">
        <f t="shared" si="0"/>
        <v>5427754.760000001</v>
      </c>
    </row>
    <row r="26" spans="1:8" ht="12.75">
      <c r="A26" s="17">
        <v>9</v>
      </c>
      <c r="B26" s="22" t="s">
        <v>15</v>
      </c>
      <c r="C26" s="23"/>
      <c r="D26" s="23"/>
      <c r="E26" s="23"/>
      <c r="F26" s="16">
        <v>101973825</v>
      </c>
      <c r="G26" s="19">
        <v>106052778</v>
      </c>
      <c r="H26" s="19">
        <f t="shared" si="0"/>
        <v>113476472.46000001</v>
      </c>
    </row>
    <row r="27" spans="1:8" ht="12.75">
      <c r="A27" s="17">
        <v>10</v>
      </c>
      <c r="B27" s="22" t="s">
        <v>16</v>
      </c>
      <c r="C27" s="23"/>
      <c r="D27" s="23"/>
      <c r="E27" s="23"/>
      <c r="F27" s="16">
        <v>16156835</v>
      </c>
      <c r="G27" s="19">
        <v>16803108</v>
      </c>
      <c r="H27" s="19">
        <f t="shared" si="0"/>
        <v>17979325.560000002</v>
      </c>
    </row>
    <row r="28" spans="1:8" ht="12.75">
      <c r="A28" s="28">
        <v>11</v>
      </c>
      <c r="B28" s="22" t="s">
        <v>17</v>
      </c>
      <c r="C28" s="23"/>
      <c r="D28" s="23"/>
      <c r="E28" s="33"/>
      <c r="F28" s="16">
        <v>45387765</v>
      </c>
      <c r="G28" s="19">
        <v>47203276</v>
      </c>
      <c r="H28" s="19">
        <f t="shared" si="0"/>
        <v>50507505.32</v>
      </c>
    </row>
    <row r="29" spans="1:8" ht="12.75">
      <c r="A29" s="28"/>
      <c r="B29" s="1" t="s">
        <v>22</v>
      </c>
      <c r="G29" s="29"/>
      <c r="H29" s="19">
        <f t="shared" si="0"/>
        <v>0</v>
      </c>
    </row>
    <row r="30" spans="1:8" ht="13.5" thickBot="1">
      <c r="A30" s="30">
        <v>12</v>
      </c>
      <c r="B30" s="21" t="s">
        <v>21</v>
      </c>
      <c r="C30" s="21"/>
      <c r="D30" s="21"/>
      <c r="E30" s="24"/>
      <c r="F30" s="32">
        <v>325000000</v>
      </c>
      <c r="G30" s="31">
        <v>338000000</v>
      </c>
      <c r="H30" s="19">
        <f t="shared" si="0"/>
        <v>361660000</v>
      </c>
    </row>
    <row r="31" spans="1:8" ht="12.75">
      <c r="A31" s="30">
        <v>13</v>
      </c>
      <c r="B31" s="20" t="s">
        <v>65</v>
      </c>
      <c r="C31" s="21"/>
      <c r="D31" s="21"/>
      <c r="E31" s="21"/>
      <c r="G31" s="31">
        <v>142678784</v>
      </c>
      <c r="H31" s="19">
        <f>G31*1.14</f>
        <v>162653813.76</v>
      </c>
    </row>
    <row r="32" spans="1:8" ht="15" thickBot="1">
      <c r="A32" s="98" t="s">
        <v>20</v>
      </c>
      <c r="B32" s="99"/>
      <c r="C32" s="99"/>
      <c r="D32" s="99"/>
      <c r="E32" s="99"/>
      <c r="F32" s="100"/>
      <c r="G32" s="50">
        <f>SUM(G18:G31)</f>
        <v>1206900982</v>
      </c>
      <c r="H32" s="51">
        <f>SUM(H18:H31)</f>
        <v>1301371565.6200001</v>
      </c>
    </row>
    <row r="33" ht="12.75"/>
    <row r="34" ht="12.75"/>
    <row r="35" ht="12.75"/>
    <row r="36" ht="12.75"/>
    <row r="37" ht="12.75"/>
    <row r="38" spans="1:9" ht="12.75">
      <c r="A38" s="25"/>
      <c r="B38" s="25"/>
      <c r="C38" s="25"/>
      <c r="D38" s="25"/>
      <c r="E38" s="25"/>
      <c r="F38" s="25"/>
      <c r="G38" s="26"/>
      <c r="H38" s="27"/>
      <c r="I38" s="27"/>
    </row>
    <row r="39" spans="1:9" ht="12.75">
      <c r="A39" s="25"/>
      <c r="B39" s="25"/>
      <c r="C39" s="25"/>
      <c r="D39" s="25"/>
      <c r="E39" s="25"/>
      <c r="F39" s="25"/>
      <c r="G39" s="26"/>
      <c r="H39" s="27"/>
      <c r="I39" s="27"/>
    </row>
    <row r="40" spans="1:9" ht="12.75">
      <c r="A40" s="25"/>
      <c r="B40" s="25"/>
      <c r="C40" s="25"/>
      <c r="D40" s="25"/>
      <c r="E40" s="25"/>
      <c r="F40" s="25"/>
      <c r="G40" s="26"/>
      <c r="H40" s="27"/>
      <c r="I40" s="27"/>
    </row>
    <row r="41" spans="1:9" ht="12.75">
      <c r="A41" s="25"/>
      <c r="B41" s="25"/>
      <c r="C41" s="25"/>
      <c r="D41" s="25"/>
      <c r="E41" s="25"/>
      <c r="F41" s="25"/>
      <c r="G41" s="26"/>
      <c r="H41" s="27"/>
      <c r="I41" s="27"/>
    </row>
    <row r="42" spans="1:9" ht="12.75">
      <c r="A42" s="25"/>
      <c r="B42" s="25"/>
      <c r="C42" s="25"/>
      <c r="D42" s="25"/>
      <c r="E42" s="25"/>
      <c r="F42" s="25"/>
      <c r="G42" s="26"/>
      <c r="H42" s="27"/>
      <c r="I42" s="27"/>
    </row>
    <row r="43" spans="1:9" ht="12.75">
      <c r="A43" s="25"/>
      <c r="B43" s="25"/>
      <c r="C43" s="25"/>
      <c r="D43" s="25"/>
      <c r="E43" s="25"/>
      <c r="F43" s="25"/>
      <c r="G43" s="26"/>
      <c r="H43" s="27"/>
      <c r="I43" s="27"/>
    </row>
    <row r="44" ht="12.75"/>
  </sheetData>
  <sheetProtection/>
  <mergeCells count="6">
    <mergeCell ref="A32:F32"/>
    <mergeCell ref="A8:F8"/>
    <mergeCell ref="B6:F6"/>
    <mergeCell ref="B5:F5"/>
    <mergeCell ref="B4:F4"/>
    <mergeCell ref="B7:F7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63" customWidth="1"/>
    <col min="2" max="2" width="33.140625" style="0" customWidth="1"/>
    <col min="3" max="3" width="7.28125" style="63" customWidth="1"/>
    <col min="4" max="4" width="21.7109375" style="64" customWidth="1"/>
    <col min="5" max="5" width="15.57421875" style="0" customWidth="1"/>
    <col min="9" max="9" width="42.8515625" style="0" customWidth="1"/>
  </cols>
  <sheetData>
    <row r="2" ht="23.25">
      <c r="A2" s="62" t="s">
        <v>121</v>
      </c>
    </row>
    <row r="3" spans="2:4" ht="15">
      <c r="B3" s="65" t="s">
        <v>75</v>
      </c>
      <c r="C3" s="66" t="s">
        <v>76</v>
      </c>
      <c r="D3" s="67" t="s">
        <v>77</v>
      </c>
    </row>
    <row r="4" spans="1:4" ht="39.75" customHeight="1">
      <c r="A4" s="63">
        <v>1</v>
      </c>
      <c r="B4" s="68" t="s">
        <v>78</v>
      </c>
      <c r="C4" s="69">
        <v>4</v>
      </c>
      <c r="D4" s="64">
        <v>3415715</v>
      </c>
    </row>
    <row r="5" spans="2:3" ht="12.75">
      <c r="B5" s="68" t="s">
        <v>79</v>
      </c>
      <c r="C5" s="69">
        <v>149</v>
      </c>
    </row>
    <row r="6" spans="2:3" ht="12.75">
      <c r="B6" s="68" t="s">
        <v>80</v>
      </c>
      <c r="C6" s="69">
        <v>157</v>
      </c>
    </row>
    <row r="7" spans="2:3" ht="12.75">
      <c r="B7" s="70" t="s">
        <v>81</v>
      </c>
      <c r="C7" s="71">
        <v>3</v>
      </c>
    </row>
    <row r="8" spans="2:3" ht="12.75">
      <c r="B8" s="70" t="s">
        <v>82</v>
      </c>
      <c r="C8" s="71">
        <v>1</v>
      </c>
    </row>
    <row r="9" spans="2:3" ht="12.75">
      <c r="B9" s="72" t="s">
        <v>83</v>
      </c>
      <c r="C9" s="73">
        <v>3</v>
      </c>
    </row>
    <row r="10" spans="2:3" ht="12.75">
      <c r="B10" s="74" t="s">
        <v>84</v>
      </c>
      <c r="C10" s="75">
        <v>1</v>
      </c>
    </row>
    <row r="11" spans="2:3" ht="12.75">
      <c r="B11" s="74" t="s">
        <v>85</v>
      </c>
      <c r="C11" s="75">
        <v>4</v>
      </c>
    </row>
    <row r="12" spans="2:3" ht="12.75">
      <c r="B12" s="74" t="s">
        <v>80</v>
      </c>
      <c r="C12" s="75">
        <v>10</v>
      </c>
    </row>
    <row r="13" spans="2:3" ht="12.75">
      <c r="B13" s="74" t="s">
        <v>85</v>
      </c>
      <c r="C13" s="75">
        <v>1</v>
      </c>
    </row>
    <row r="14" spans="2:3" ht="12.75">
      <c r="B14" s="74" t="s">
        <v>80</v>
      </c>
      <c r="C14" s="75">
        <v>1</v>
      </c>
    </row>
    <row r="15" spans="2:3" ht="12.75">
      <c r="B15" s="74" t="s">
        <v>86</v>
      </c>
      <c r="C15" s="75">
        <v>1</v>
      </c>
    </row>
    <row r="16" spans="2:3" ht="12.75">
      <c r="B16" s="74" t="s">
        <v>87</v>
      </c>
      <c r="C16" s="75">
        <v>1</v>
      </c>
    </row>
    <row r="18" spans="2:4" ht="12.75">
      <c r="B18" s="72" t="s">
        <v>88</v>
      </c>
      <c r="C18" s="73">
        <v>195</v>
      </c>
      <c r="D18" s="64">
        <v>411497</v>
      </c>
    </row>
    <row r="19" spans="2:3" ht="12.75">
      <c r="B19" s="72" t="s">
        <v>89</v>
      </c>
      <c r="C19" s="73">
        <v>195</v>
      </c>
    </row>
    <row r="21" spans="2:4" ht="12.75">
      <c r="B21" s="70" t="s">
        <v>90</v>
      </c>
      <c r="C21" s="71">
        <v>6</v>
      </c>
      <c r="D21" s="64">
        <v>653531</v>
      </c>
    </row>
    <row r="22" spans="2:3" ht="12.75">
      <c r="B22" s="76" t="s">
        <v>91</v>
      </c>
      <c r="C22" s="77">
        <v>3</v>
      </c>
    </row>
    <row r="24" spans="2:4" ht="25.5">
      <c r="B24" s="72" t="s">
        <v>92</v>
      </c>
      <c r="C24" s="73">
        <v>3</v>
      </c>
      <c r="D24" s="64">
        <v>899030</v>
      </c>
    </row>
    <row r="25" spans="2:3" ht="12.75">
      <c r="B25" s="78"/>
      <c r="C25" s="79" t="s">
        <v>93</v>
      </c>
    </row>
    <row r="26" spans="2:4" ht="25.5">
      <c r="B26" s="72" t="s">
        <v>94</v>
      </c>
      <c r="C26" s="73">
        <v>18</v>
      </c>
      <c r="D26" s="64">
        <v>1934862.6</v>
      </c>
    </row>
    <row r="27" spans="2:3" ht="12.75">
      <c r="B27" s="78"/>
      <c r="C27" s="80"/>
    </row>
    <row r="28" spans="2:4" ht="23.25">
      <c r="B28" s="81" t="s">
        <v>95</v>
      </c>
      <c r="D28" s="82">
        <f>SUM(D4:D26)</f>
        <v>7314635.6</v>
      </c>
    </row>
    <row r="30" spans="1:4" s="83" customFormat="1" ht="23.25">
      <c r="A30" s="62" t="s">
        <v>96</v>
      </c>
      <c r="C30" s="84"/>
      <c r="D30" s="85"/>
    </row>
    <row r="31" ht="15">
      <c r="E31" s="66" t="s">
        <v>97</v>
      </c>
    </row>
    <row r="32" spans="2:9" ht="15">
      <c r="B32" s="86" t="s">
        <v>98</v>
      </c>
      <c r="C32" s="87">
        <v>1</v>
      </c>
      <c r="D32" s="64">
        <v>624239</v>
      </c>
      <c r="E32" s="88">
        <v>87192</v>
      </c>
      <c r="F32" s="89"/>
      <c r="G32" s="89"/>
      <c r="H32" s="89"/>
      <c r="I32" s="89"/>
    </row>
    <row r="33" spans="5:9" ht="12.75">
      <c r="E33" s="90"/>
      <c r="F33" s="89"/>
      <c r="G33" s="89"/>
      <c r="H33" s="89"/>
      <c r="I33" s="89"/>
    </row>
    <row r="34" spans="2:9" ht="38.25">
      <c r="B34" s="91" t="s">
        <v>99</v>
      </c>
      <c r="C34" s="91">
        <v>1</v>
      </c>
      <c r="D34" s="64">
        <v>217800</v>
      </c>
      <c r="E34" s="90"/>
      <c r="F34" s="89"/>
      <c r="G34" s="89"/>
      <c r="H34" s="89"/>
      <c r="I34" s="89"/>
    </row>
    <row r="35" spans="2:9" ht="12.75">
      <c r="B35" s="91" t="s">
        <v>100</v>
      </c>
      <c r="C35" s="91">
        <v>2</v>
      </c>
      <c r="E35" s="90"/>
      <c r="F35" s="89"/>
      <c r="G35" s="89"/>
      <c r="H35" s="89"/>
      <c r="I35" s="89"/>
    </row>
    <row r="36" spans="5:9" ht="12.75">
      <c r="E36" s="90"/>
      <c r="F36" s="89"/>
      <c r="G36" s="89"/>
      <c r="H36" s="89"/>
      <c r="I36" s="89"/>
    </row>
    <row r="37" spans="2:9" ht="15">
      <c r="B37" s="87" t="s">
        <v>101</v>
      </c>
      <c r="C37" s="87">
        <v>2</v>
      </c>
      <c r="D37" s="64">
        <v>362758</v>
      </c>
      <c r="E37" s="88" t="s">
        <v>102</v>
      </c>
      <c r="F37" s="92"/>
      <c r="G37" s="92"/>
      <c r="H37" s="92"/>
      <c r="I37" s="89"/>
    </row>
    <row r="38" spans="5:9" ht="12.75">
      <c r="E38" s="90"/>
      <c r="F38" s="89"/>
      <c r="G38" s="89"/>
      <c r="H38" s="89"/>
      <c r="I38" s="89"/>
    </row>
    <row r="39" spans="2:9" ht="12.75">
      <c r="B39" s="87" t="s">
        <v>103</v>
      </c>
      <c r="C39" s="87">
        <v>1</v>
      </c>
      <c r="D39" s="64">
        <v>230691.34</v>
      </c>
      <c r="E39" s="90"/>
      <c r="F39" s="89"/>
      <c r="G39" s="89"/>
      <c r="H39" s="89"/>
      <c r="I39" s="89"/>
    </row>
    <row r="40" spans="5:9" ht="12.75">
      <c r="E40" s="90"/>
      <c r="F40" s="89"/>
      <c r="G40" s="89"/>
      <c r="H40" s="89"/>
      <c r="I40" s="89"/>
    </row>
    <row r="41" spans="2:9" ht="12.75">
      <c r="B41" s="93" t="s">
        <v>104</v>
      </c>
      <c r="C41" s="93">
        <v>1</v>
      </c>
      <c r="D41" s="64">
        <v>584430</v>
      </c>
      <c r="E41" s="90"/>
      <c r="F41" s="89"/>
      <c r="G41" s="89"/>
      <c r="H41" s="89"/>
      <c r="I41" s="89"/>
    </row>
    <row r="42" spans="5:9" ht="12.75">
      <c r="E42" s="90"/>
      <c r="F42" s="89"/>
      <c r="G42" s="89"/>
      <c r="H42" s="89"/>
      <c r="I42" s="89"/>
    </row>
    <row r="43" spans="2:9" ht="39">
      <c r="B43" s="93" t="s">
        <v>105</v>
      </c>
      <c r="C43" s="93">
        <v>1</v>
      </c>
      <c r="D43" s="64">
        <v>228932</v>
      </c>
      <c r="E43" s="88" t="s">
        <v>106</v>
      </c>
      <c r="F43" s="89"/>
      <c r="G43" s="89"/>
      <c r="H43" s="89"/>
      <c r="I43" s="89"/>
    </row>
    <row r="44" spans="2:9" ht="15">
      <c r="B44" s="87" t="s">
        <v>107</v>
      </c>
      <c r="C44" s="87">
        <v>1</v>
      </c>
      <c r="D44" s="64">
        <v>11979</v>
      </c>
      <c r="E44" s="88" t="s">
        <v>108</v>
      </c>
      <c r="F44" s="89"/>
      <c r="G44" s="89"/>
      <c r="H44" s="89"/>
      <c r="I44" s="89"/>
    </row>
    <row r="45" spans="2:9" ht="15">
      <c r="B45" s="93" t="s">
        <v>109</v>
      </c>
      <c r="C45" s="93">
        <v>1</v>
      </c>
      <c r="D45" s="64">
        <v>52006</v>
      </c>
      <c r="E45" s="88" t="s">
        <v>110</v>
      </c>
      <c r="F45" s="89"/>
      <c r="G45" s="89"/>
      <c r="H45" s="89"/>
      <c r="I45" s="89"/>
    </row>
    <row r="46" spans="2:9" ht="26.25">
      <c r="B46" s="93" t="s">
        <v>111</v>
      </c>
      <c r="C46" s="93">
        <v>1</v>
      </c>
      <c r="D46" s="64">
        <v>25168</v>
      </c>
      <c r="E46" s="94">
        <v>201403018051</v>
      </c>
      <c r="F46" s="89"/>
      <c r="G46" s="89"/>
      <c r="H46" s="89"/>
      <c r="I46" s="89"/>
    </row>
    <row r="47" spans="5:9" ht="12.75">
      <c r="E47" s="90"/>
      <c r="F47" s="89"/>
      <c r="G47" s="89"/>
      <c r="H47" s="89"/>
      <c r="I47" s="89"/>
    </row>
    <row r="48" spans="2:9" ht="12.75">
      <c r="B48" s="93" t="s">
        <v>112</v>
      </c>
      <c r="C48" s="93">
        <v>1</v>
      </c>
      <c r="D48" s="64">
        <v>388682</v>
      </c>
      <c r="E48" s="90"/>
      <c r="F48" s="89"/>
      <c r="G48" s="89"/>
      <c r="H48" s="89"/>
      <c r="I48" s="89"/>
    </row>
    <row r="49" spans="2:9" ht="12.75">
      <c r="B49" s="95" t="s">
        <v>113</v>
      </c>
      <c r="C49" s="87">
        <v>1</v>
      </c>
      <c r="E49" s="90"/>
      <c r="F49" s="89"/>
      <c r="G49" s="89"/>
      <c r="H49" s="89"/>
      <c r="I49" s="89"/>
    </row>
    <row r="50" spans="2:9" ht="12.75">
      <c r="B50" s="96" t="s">
        <v>114</v>
      </c>
      <c r="C50" s="93">
        <v>1</v>
      </c>
      <c r="E50" s="90"/>
      <c r="F50" s="89"/>
      <c r="G50" s="89"/>
      <c r="H50" s="89"/>
      <c r="I50" s="89"/>
    </row>
    <row r="51" spans="5:9" ht="12.75">
      <c r="E51" s="90"/>
      <c r="F51" s="89"/>
      <c r="G51" s="89"/>
      <c r="H51" s="89"/>
      <c r="I51" s="89"/>
    </row>
    <row r="52" spans="2:9" ht="15">
      <c r="B52" s="97" t="s">
        <v>115</v>
      </c>
      <c r="C52" s="87">
        <v>1</v>
      </c>
      <c r="D52" s="64">
        <f>3222528.87-D53-D54</f>
        <v>2526778.87</v>
      </c>
      <c r="E52" s="88" t="s">
        <v>116</v>
      </c>
      <c r="F52" s="92"/>
      <c r="G52" s="92"/>
      <c r="H52" s="92"/>
      <c r="I52" s="92"/>
    </row>
    <row r="53" spans="2:9" ht="15">
      <c r="B53" s="87" t="s">
        <v>117</v>
      </c>
      <c r="C53" s="87">
        <v>1</v>
      </c>
      <c r="D53" s="64">
        <v>508079</v>
      </c>
      <c r="E53" s="88" t="s">
        <v>118</v>
      </c>
      <c r="F53" s="92"/>
      <c r="G53" s="92"/>
      <c r="H53" s="92"/>
      <c r="I53" s="92"/>
    </row>
    <row r="54" spans="2:9" ht="15">
      <c r="B54" s="87" t="s">
        <v>119</v>
      </c>
      <c r="C54" s="87">
        <v>2</v>
      </c>
      <c r="D54" s="64">
        <v>187671</v>
      </c>
      <c r="E54" s="88" t="s">
        <v>120</v>
      </c>
      <c r="F54" s="92"/>
      <c r="G54" s="92"/>
      <c r="H54" s="92"/>
      <c r="I54" s="92"/>
    </row>
    <row r="55" spans="5:9" ht="12.75">
      <c r="E55" s="89"/>
      <c r="F55" s="89"/>
      <c r="G55" s="89"/>
      <c r="H55" s="89"/>
      <c r="I55" s="89"/>
    </row>
    <row r="56" spans="1:4" s="83" customFormat="1" ht="23.25">
      <c r="A56" s="84"/>
      <c r="B56" s="81" t="s">
        <v>95</v>
      </c>
      <c r="C56" s="84"/>
      <c r="D56" s="82">
        <f>SUM(D32:D55)</f>
        <v>5949214.21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Kooperativa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mpaulasova</dc:creator>
  <cp:keywords/>
  <dc:description/>
  <cp:lastModifiedBy>srajbrv</cp:lastModifiedBy>
  <cp:lastPrinted>2016-03-04T10:54:27Z</cp:lastPrinted>
  <dcterms:created xsi:type="dcterms:W3CDTF">2006-06-05T11:32:20Z</dcterms:created>
  <dcterms:modified xsi:type="dcterms:W3CDTF">2018-01-23T13:13:02Z</dcterms:modified>
  <cp:category/>
  <cp:version/>
  <cp:contentType/>
  <cp:contentStatus/>
</cp:coreProperties>
</file>